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F44"/>
  <c r="E44"/>
  <c r="H44" s="1"/>
  <c r="K43"/>
  <c r="J43"/>
  <c r="I43"/>
  <c r="G43"/>
  <c r="F43"/>
  <c r="E43"/>
  <c r="H43" s="1"/>
  <c r="K42"/>
  <c r="J42"/>
  <c r="I42"/>
  <c r="G42"/>
  <c r="F42"/>
  <c r="E42"/>
  <c r="G38"/>
  <c r="F38"/>
  <c r="H38" s="1"/>
  <c r="E38"/>
  <c r="K37"/>
  <c r="J37"/>
  <c r="I37"/>
  <c r="G37"/>
  <c r="F37"/>
  <c r="E37"/>
  <c r="H37" s="1"/>
  <c r="K36"/>
  <c r="J36"/>
  <c r="I36"/>
  <c r="G36"/>
  <c r="F36"/>
  <c r="E36"/>
  <c r="G35"/>
  <c r="F35"/>
  <c r="D35" s="1"/>
  <c r="E35"/>
  <c r="H35" s="1"/>
  <c r="K34"/>
  <c r="J34"/>
  <c r="I34"/>
  <c r="G34"/>
  <c r="F34"/>
  <c r="E34"/>
  <c r="H34" s="1"/>
  <c r="K33"/>
  <c r="J33"/>
  <c r="I33"/>
  <c r="G33"/>
  <c r="F33"/>
  <c r="E33"/>
  <c r="H32"/>
  <c r="G32"/>
  <c r="F32"/>
  <c r="E32"/>
  <c r="D32"/>
  <c r="K31"/>
  <c r="J31"/>
  <c r="I31"/>
  <c r="G31"/>
  <c r="H31" s="1"/>
  <c r="F31"/>
  <c r="E31"/>
  <c r="K30"/>
  <c r="J30"/>
  <c r="I30"/>
  <c r="G30"/>
  <c r="F30"/>
  <c r="E30"/>
  <c r="G29"/>
  <c r="F29"/>
  <c r="E29"/>
  <c r="H29" s="1"/>
  <c r="K28"/>
  <c r="J28"/>
  <c r="I28"/>
  <c r="G28"/>
  <c r="F28"/>
  <c r="E28"/>
  <c r="H28" s="1"/>
  <c r="K27"/>
  <c r="J27"/>
  <c r="I27"/>
  <c r="G27"/>
  <c r="F27"/>
  <c r="E27"/>
  <c r="G26"/>
  <c r="F26"/>
  <c r="E26"/>
  <c r="H26" s="1"/>
  <c r="K25"/>
  <c r="J25"/>
  <c r="I25"/>
  <c r="G25"/>
  <c r="F25"/>
  <c r="E25"/>
  <c r="H25" s="1"/>
  <c r="K24"/>
  <c r="J24"/>
  <c r="I24"/>
  <c r="G24"/>
  <c r="F24"/>
  <c r="E24"/>
  <c r="H23"/>
  <c r="G23"/>
  <c r="F23"/>
  <c r="E23"/>
  <c r="D23"/>
  <c r="K22"/>
  <c r="J22"/>
  <c r="I22"/>
  <c r="G22"/>
  <c r="F22"/>
  <c r="H22" s="1"/>
  <c r="E22"/>
  <c r="K21"/>
  <c r="J21"/>
  <c r="I21"/>
  <c r="G21"/>
  <c r="F21"/>
  <c r="E21"/>
  <c r="G20"/>
  <c r="F20"/>
  <c r="E20"/>
  <c r="H20" s="1"/>
  <c r="D20"/>
  <c r="K19"/>
  <c r="J19"/>
  <c r="I19"/>
  <c r="G19"/>
  <c r="H19" s="1"/>
  <c r="F19"/>
  <c r="E19"/>
  <c r="K18"/>
  <c r="J18"/>
  <c r="I18"/>
  <c r="G18"/>
  <c r="F18"/>
  <c r="E18"/>
  <c r="G17"/>
  <c r="F17"/>
  <c r="E17"/>
  <c r="H17" s="1"/>
  <c r="K16"/>
  <c r="J16"/>
  <c r="I16"/>
  <c r="G16"/>
  <c r="F16"/>
  <c r="E16"/>
  <c r="H16" s="1"/>
  <c r="K15"/>
  <c r="J15"/>
  <c r="I15"/>
  <c r="G15"/>
  <c r="F15"/>
  <c r="E15"/>
  <c r="G14"/>
  <c r="F14"/>
  <c r="H14" s="1"/>
  <c r="E14"/>
  <c r="D14"/>
  <c r="K13"/>
  <c r="J13"/>
  <c r="I13"/>
  <c r="G13"/>
  <c r="F13"/>
  <c r="H13" s="1"/>
  <c r="E13"/>
  <c r="K12"/>
  <c r="J12"/>
  <c r="I12"/>
  <c r="G12"/>
  <c r="F12"/>
  <c r="E12"/>
  <c r="G11"/>
  <c r="F11"/>
  <c r="E11"/>
  <c r="H11" s="1"/>
  <c r="K10"/>
  <c r="J10"/>
  <c r="I10"/>
  <c r="G10"/>
  <c r="F10"/>
  <c r="E10"/>
  <c r="H10" s="1"/>
  <c r="K9"/>
  <c r="J9"/>
  <c r="I9"/>
  <c r="G9"/>
  <c r="F9"/>
  <c r="E9"/>
  <c r="K8"/>
  <c r="J8"/>
  <c r="I8"/>
  <c r="G8"/>
  <c r="F8"/>
  <c r="E8"/>
  <c r="K7"/>
  <c r="J7"/>
  <c r="I7"/>
  <c r="G7"/>
  <c r="F7"/>
  <c r="E7"/>
  <c r="K6"/>
  <c r="J6"/>
  <c r="I6"/>
  <c r="G6"/>
  <c r="F6"/>
  <c r="E6"/>
  <c r="D16" l="1"/>
  <c r="H15"/>
  <c r="D22"/>
  <c r="D21" s="1"/>
  <c r="H21"/>
  <c r="D25"/>
  <c r="H24"/>
  <c r="D28"/>
  <c r="H27"/>
  <c r="D34"/>
  <c r="D33" s="1"/>
  <c r="H33"/>
  <c r="D37"/>
  <c r="D36" s="1"/>
  <c r="H36"/>
  <c r="D10"/>
  <c r="H9"/>
  <c r="H7"/>
  <c r="D13"/>
  <c r="D12" s="1"/>
  <c r="H12"/>
  <c r="D19"/>
  <c r="D18" s="1"/>
  <c r="H18"/>
  <c r="D43"/>
  <c r="H42"/>
  <c r="H8"/>
  <c r="D31"/>
  <c r="D30" s="1"/>
  <c r="H30"/>
  <c r="D17"/>
  <c r="D29"/>
  <c r="D44"/>
  <c r="D26"/>
  <c r="D38"/>
  <c r="D11"/>
  <c r="D8" s="1"/>
  <c r="D9" l="1"/>
  <c r="D7"/>
  <c r="D24"/>
  <c r="D15"/>
  <c r="H6"/>
  <c r="D27"/>
  <c r="D42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<sst xmlns="http://schemas.openxmlformats.org/spreadsheetml/2006/main" count="53" uniqueCount="16">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</sst>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176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45380;11&#50900;%20&#44288;&#46988;&#44061;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10월관람객현황"/>
      <sheetName val="단체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>
        <row r="7">
          <cell r="D7">
            <v>6439</v>
          </cell>
          <cell r="E7">
            <v>393</v>
          </cell>
          <cell r="F7">
            <v>3656</v>
          </cell>
          <cell r="G7">
            <v>775</v>
          </cell>
          <cell r="H7">
            <v>60</v>
          </cell>
          <cell r="V7">
            <v>3919</v>
          </cell>
          <cell r="W7">
            <v>4055</v>
          </cell>
          <cell r="X7">
            <v>0</v>
          </cell>
          <cell r="Y7">
            <v>360</v>
          </cell>
          <cell r="AA7">
            <v>0</v>
          </cell>
          <cell r="AB7">
            <v>190</v>
          </cell>
        </row>
        <row r="40">
          <cell r="D40">
            <v>6323</v>
          </cell>
          <cell r="E40">
            <v>539</v>
          </cell>
          <cell r="F40">
            <v>2829</v>
          </cell>
          <cell r="G40">
            <v>824</v>
          </cell>
          <cell r="H40">
            <v>103</v>
          </cell>
          <cell r="V40">
            <v>3214</v>
          </cell>
          <cell r="W40">
            <v>990</v>
          </cell>
          <cell r="X40">
            <v>0</v>
          </cell>
          <cell r="Y40">
            <v>310</v>
          </cell>
          <cell r="AA40">
            <v>0</v>
          </cell>
          <cell r="AB40">
            <v>530</v>
          </cell>
        </row>
        <row r="71">
          <cell r="D71">
            <v>6542</v>
          </cell>
          <cell r="E71">
            <v>1081</v>
          </cell>
          <cell r="F71">
            <v>3011</v>
          </cell>
          <cell r="G71">
            <v>1453</v>
          </cell>
          <cell r="H71">
            <v>175</v>
          </cell>
          <cell r="V71">
            <v>1972</v>
          </cell>
          <cell r="W71">
            <v>0</v>
          </cell>
          <cell r="X71">
            <v>0</v>
          </cell>
          <cell r="Y71">
            <v>290</v>
          </cell>
          <cell r="AA71">
            <v>0</v>
          </cell>
          <cell r="AB71">
            <v>160</v>
          </cell>
        </row>
        <row r="104">
          <cell r="D104">
            <v>12681</v>
          </cell>
          <cell r="E104">
            <v>1812</v>
          </cell>
          <cell r="F104">
            <v>6166</v>
          </cell>
          <cell r="G104">
            <v>8605</v>
          </cell>
          <cell r="H104">
            <v>289</v>
          </cell>
          <cell r="V104">
            <v>3472</v>
          </cell>
          <cell r="W104">
            <v>597</v>
          </cell>
          <cell r="X104">
            <v>0</v>
          </cell>
          <cell r="Y104">
            <v>290</v>
          </cell>
          <cell r="AA104">
            <v>612</v>
          </cell>
          <cell r="AB104">
            <v>5441</v>
          </cell>
        </row>
        <row r="136">
          <cell r="D136">
            <v>8819</v>
          </cell>
          <cell r="E136">
            <v>1706</v>
          </cell>
          <cell r="F136">
            <v>4000</v>
          </cell>
          <cell r="G136">
            <v>5797</v>
          </cell>
          <cell r="H136">
            <v>72</v>
          </cell>
          <cell r="V136">
            <v>3098</v>
          </cell>
          <cell r="W136">
            <v>3786</v>
          </cell>
          <cell r="X136">
            <v>0</v>
          </cell>
          <cell r="Y136">
            <v>375</v>
          </cell>
          <cell r="AA136">
            <v>0</v>
          </cell>
          <cell r="AB136">
            <v>300</v>
          </cell>
        </row>
        <row r="169">
          <cell r="D169">
            <v>5954</v>
          </cell>
          <cell r="E169">
            <v>1246</v>
          </cell>
          <cell r="F169">
            <v>3296</v>
          </cell>
          <cell r="G169">
            <v>2381</v>
          </cell>
          <cell r="H169">
            <v>82</v>
          </cell>
          <cell r="V169">
            <v>863</v>
          </cell>
          <cell r="W169">
            <v>1142</v>
          </cell>
          <cell r="X169">
            <v>0</v>
          </cell>
          <cell r="Y169">
            <v>335</v>
          </cell>
          <cell r="AA169">
            <v>0</v>
          </cell>
          <cell r="AB169">
            <v>1413</v>
          </cell>
        </row>
        <row r="201">
          <cell r="D201">
            <v>7301</v>
          </cell>
          <cell r="E201">
            <v>384</v>
          </cell>
          <cell r="F201">
            <v>3776</v>
          </cell>
          <cell r="G201">
            <v>1056</v>
          </cell>
          <cell r="H201">
            <v>223</v>
          </cell>
          <cell r="V201">
            <v>839</v>
          </cell>
          <cell r="W201">
            <v>2271</v>
          </cell>
          <cell r="X201">
            <v>0</v>
          </cell>
          <cell r="Y201">
            <v>350</v>
          </cell>
          <cell r="AA201">
            <v>0</v>
          </cell>
          <cell r="AB201">
            <v>0</v>
          </cell>
        </row>
        <row r="234">
          <cell r="D234">
            <v>11045</v>
          </cell>
          <cell r="E234">
            <v>623</v>
          </cell>
          <cell r="F234">
            <v>5912</v>
          </cell>
          <cell r="G234">
            <v>796</v>
          </cell>
          <cell r="H234">
            <v>194</v>
          </cell>
          <cell r="V234">
            <v>421</v>
          </cell>
          <cell r="W234">
            <v>1338</v>
          </cell>
          <cell r="X234">
            <v>0</v>
          </cell>
          <cell r="Y234">
            <v>654</v>
          </cell>
          <cell r="AA234">
            <v>0</v>
          </cell>
          <cell r="AB234">
            <v>0</v>
          </cell>
        </row>
        <row r="267">
          <cell r="D267">
            <v>5448</v>
          </cell>
          <cell r="E267">
            <v>2104</v>
          </cell>
          <cell r="F267">
            <v>3193</v>
          </cell>
          <cell r="G267">
            <v>5248</v>
          </cell>
          <cell r="H267">
            <v>176</v>
          </cell>
          <cell r="V267">
            <v>1509</v>
          </cell>
          <cell r="W267">
            <v>2029</v>
          </cell>
          <cell r="X267">
            <v>0</v>
          </cell>
          <cell r="Y267">
            <v>428</v>
          </cell>
          <cell r="AA267">
            <v>0</v>
          </cell>
          <cell r="AB267">
            <v>442</v>
          </cell>
        </row>
        <row r="299">
          <cell r="D299">
            <v>10657</v>
          </cell>
          <cell r="E299">
            <v>1526</v>
          </cell>
          <cell r="F299">
            <v>5845</v>
          </cell>
          <cell r="G299">
            <v>8432</v>
          </cell>
          <cell r="H299">
            <v>234</v>
          </cell>
          <cell r="V299">
            <v>805</v>
          </cell>
          <cell r="W299">
            <v>6801</v>
          </cell>
          <cell r="X299">
            <v>0</v>
          </cell>
          <cell r="Y299">
            <v>529</v>
          </cell>
          <cell r="AA299">
            <v>0</v>
          </cell>
          <cell r="AB299">
            <v>3375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6"/>
      <sheetData sheetId="7">
        <row r="7">
          <cell r="C7">
            <v>7529</v>
          </cell>
          <cell r="L7">
            <v>6</v>
          </cell>
          <cell r="M7">
            <v>5401</v>
          </cell>
          <cell r="V7">
            <v>14</v>
          </cell>
        </row>
        <row r="40">
          <cell r="C40">
            <v>6611</v>
          </cell>
          <cell r="L40">
            <v>10</v>
          </cell>
          <cell r="M40">
            <v>4223</v>
          </cell>
          <cell r="V40">
            <v>23</v>
          </cell>
        </row>
        <row r="71">
          <cell r="C71">
            <v>5102</v>
          </cell>
          <cell r="L71">
            <v>2</v>
          </cell>
          <cell r="M71">
            <v>732</v>
          </cell>
          <cell r="V71">
            <v>9</v>
          </cell>
        </row>
        <row r="104">
          <cell r="C104">
            <v>10510</v>
          </cell>
          <cell r="L104">
            <v>5</v>
          </cell>
          <cell r="M104">
            <v>0</v>
          </cell>
          <cell r="V104">
            <v>0</v>
          </cell>
        </row>
        <row r="136">
          <cell r="C136">
            <v>6659</v>
          </cell>
          <cell r="L136">
            <v>5</v>
          </cell>
          <cell r="M136">
            <v>0</v>
          </cell>
          <cell r="V136">
            <v>0</v>
          </cell>
        </row>
        <row r="169">
          <cell r="C169">
            <v>7201</v>
          </cell>
          <cell r="L169">
            <v>6</v>
          </cell>
          <cell r="M169">
            <v>685</v>
          </cell>
          <cell r="V169">
            <v>4</v>
          </cell>
        </row>
        <row r="201">
          <cell r="C201">
            <v>7519</v>
          </cell>
          <cell r="L201">
            <v>8</v>
          </cell>
          <cell r="M201">
            <v>5715</v>
          </cell>
          <cell r="V201">
            <v>5</v>
          </cell>
        </row>
        <row r="234">
          <cell r="C234">
            <v>10169</v>
          </cell>
          <cell r="L234">
            <v>2</v>
          </cell>
          <cell r="M234">
            <v>7684</v>
          </cell>
          <cell r="V234">
            <v>22</v>
          </cell>
        </row>
        <row r="267">
          <cell r="C267">
            <v>8457</v>
          </cell>
          <cell r="L267">
            <v>12</v>
          </cell>
          <cell r="M267">
            <v>4584</v>
          </cell>
          <cell r="V267">
            <v>15</v>
          </cell>
        </row>
        <row r="299">
          <cell r="C299">
            <v>8405</v>
          </cell>
          <cell r="L299">
            <v>10</v>
          </cell>
          <cell r="M299">
            <v>141</v>
          </cell>
          <cell r="V299">
            <v>4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30" activePane="bottomRight" state="frozen"/>
      <selection pane="topRight" activeCell="E1" sqref="E1"/>
      <selection pane="bottomLeft" activeCell="A12" sqref="A12"/>
      <selection pane="bottomRight" activeCell="M37" sqref="M37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9.77734375" style="2" customWidth="1"/>
    <col min="5" max="5" width="9.33203125" style="2" customWidth="1"/>
    <col min="6" max="6" width="9.109375" style="2" customWidth="1"/>
    <col min="7" max="7" width="9.33203125" style="2" customWidth="1"/>
    <col min="8" max="8" width="10.44140625" style="2" customWidth="1"/>
    <col min="9" max="9" width="8.109375" style="2" customWidth="1"/>
    <col min="10" max="10" width="8.6640625" style="2" customWidth="1"/>
    <col min="11" max="11" width="9" style="2" customWidth="1"/>
    <col min="12" max="14" width="8.88671875" style="2"/>
    <col min="15" max="15" width="9.6640625" style="2" bestFit="1" customWidth="1"/>
    <col min="16" max="16384" width="8.88671875" style="2"/>
  </cols>
  <sheetData>
    <row r="1" spans="2:15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5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O2" s="4"/>
    </row>
    <row r="3" spans="2:15" ht="22.5" customHeight="1">
      <c r="B3" s="5" t="s">
        <v>2</v>
      </c>
      <c r="C3" s="6" t="s">
        <v>3</v>
      </c>
      <c r="D3" s="7" t="s">
        <v>4</v>
      </c>
      <c r="E3" s="6" t="s">
        <v>5</v>
      </c>
      <c r="F3" s="6"/>
      <c r="G3" s="6"/>
      <c r="H3" s="6"/>
      <c r="I3" s="7" t="s">
        <v>6</v>
      </c>
      <c r="J3" s="8" t="s">
        <v>7</v>
      </c>
      <c r="K3" s="9" t="s">
        <v>8</v>
      </c>
      <c r="O3" s="4"/>
    </row>
    <row r="4" spans="2:15" ht="14.25" customHeight="1">
      <c r="B4" s="10"/>
      <c r="C4" s="11"/>
      <c r="D4" s="12"/>
      <c r="E4" s="11" t="s">
        <v>9</v>
      </c>
      <c r="F4" s="13" t="s">
        <v>10</v>
      </c>
      <c r="G4" s="13" t="s">
        <v>11</v>
      </c>
      <c r="H4" s="11" t="s">
        <v>12</v>
      </c>
      <c r="I4" s="12"/>
      <c r="J4" s="14"/>
      <c r="K4" s="15"/>
      <c r="O4" s="4"/>
    </row>
    <row r="5" spans="2:15" ht="14.25" customHeight="1">
      <c r="B5" s="16"/>
      <c r="C5" s="13"/>
      <c r="D5" s="12"/>
      <c r="E5" s="13"/>
      <c r="F5" s="12"/>
      <c r="G5" s="12"/>
      <c r="H5" s="13"/>
      <c r="I5" s="12"/>
      <c r="J5" s="14"/>
      <c r="K5" s="15"/>
    </row>
    <row r="6" spans="2:15" ht="17.25" customHeight="1">
      <c r="B6" s="17" t="s">
        <v>13</v>
      </c>
      <c r="C6" s="18" t="s">
        <v>13</v>
      </c>
      <c r="D6" s="19">
        <f>SUM(D9,D12,D15,D18,D21,D24,D27,D30,D33,D36,D39,D42)</f>
        <v>338114</v>
      </c>
      <c r="E6" s="19">
        <f t="shared" ref="E6:K6" si="0">SUM(E9,E12,E15,E18,E21,E24,E27,E30,E33,E36,E39,E42)</f>
        <v>171282</v>
      </c>
      <c r="F6" s="19">
        <f>SUM(F9,F12,F15,F18,F21,F24,F27,F30,F33,F36,F39,F42)</f>
        <v>29165</v>
      </c>
      <c r="G6" s="19">
        <f t="shared" si="0"/>
        <v>78162</v>
      </c>
      <c r="H6" s="19">
        <f t="shared" si="0"/>
        <v>278609</v>
      </c>
      <c r="I6" s="19">
        <f>SUM(I9,I12,I15,I18,I21,I24,I27,I30,I33,I36,I39,I42)</f>
        <v>20112</v>
      </c>
      <c r="J6" s="19">
        <f>SUM(J9,J12,J15,J18,J21,J24,J27,J30,J33,J36,J39,J42)</f>
        <v>26930</v>
      </c>
      <c r="K6" s="20">
        <f t="shared" si="0"/>
        <v>12463</v>
      </c>
    </row>
    <row r="7" spans="2:15" ht="16.5" customHeight="1">
      <c r="B7" s="17"/>
      <c r="C7" s="21" t="s">
        <v>14</v>
      </c>
      <c r="D7" s="22">
        <f>SUM(D10,D13,D16,D19,D22,D25,D28,D31,D34,D37,D40,D43)</f>
        <v>336344</v>
      </c>
      <c r="E7" s="22">
        <f>SUM(E10,E13,E16,E19,E22,E25,E28,E31,E34,E37,E40,E43)</f>
        <v>169674</v>
      </c>
      <c r="F7" s="22">
        <f t="shared" ref="F7:K7" si="1">SUM(F10,F13,F16,F19,F22,F25,F28,F31,F34,F37,F40,F43)</f>
        <v>29069</v>
      </c>
      <c r="G7" s="22">
        <f t="shared" si="1"/>
        <v>78096</v>
      </c>
      <c r="H7" s="22">
        <f t="shared" si="1"/>
        <v>276839</v>
      </c>
      <c r="I7" s="22">
        <f t="shared" si="1"/>
        <v>20112</v>
      </c>
      <c r="J7" s="22">
        <f t="shared" si="1"/>
        <v>26930</v>
      </c>
      <c r="K7" s="23">
        <f t="shared" si="1"/>
        <v>12463</v>
      </c>
    </row>
    <row r="8" spans="2:15" ht="17.25" customHeight="1">
      <c r="B8" s="24"/>
      <c r="C8" s="25" t="s">
        <v>15</v>
      </c>
      <c r="D8" s="22">
        <f t="shared" ref="D8:K8" si="2">SUM(D11,D14,D17,D20,D23,D26,D29,D32,D35,D38,D41,D44)</f>
        <v>1770</v>
      </c>
      <c r="E8" s="22">
        <f t="shared" si="2"/>
        <v>1608</v>
      </c>
      <c r="F8" s="22">
        <f t="shared" si="2"/>
        <v>96</v>
      </c>
      <c r="G8" s="22">
        <f t="shared" si="2"/>
        <v>66</v>
      </c>
      <c r="H8" s="22">
        <f t="shared" si="2"/>
        <v>1770</v>
      </c>
      <c r="I8" s="22">
        <f t="shared" si="2"/>
        <v>0</v>
      </c>
      <c r="J8" s="22">
        <f t="shared" si="2"/>
        <v>0</v>
      </c>
      <c r="K8" s="23">
        <f t="shared" si="2"/>
        <v>0</v>
      </c>
    </row>
    <row r="9" spans="2:15" ht="17.25" customHeight="1">
      <c r="B9" s="26">
        <v>1</v>
      </c>
      <c r="C9" s="27" t="s">
        <v>13</v>
      </c>
      <c r="D9" s="28">
        <f t="shared" ref="D9:K9" si="3">SUM(D10:D11)</f>
        <v>32777</v>
      </c>
      <c r="E9" s="28">
        <f t="shared" si="3"/>
        <v>11323</v>
      </c>
      <c r="F9" s="28">
        <f t="shared" si="3"/>
        <v>5401</v>
      </c>
      <c r="G9" s="28">
        <f t="shared" si="3"/>
        <v>7529</v>
      </c>
      <c r="H9" s="28">
        <f t="shared" si="3"/>
        <v>24253</v>
      </c>
      <c r="I9" s="28">
        <f t="shared" si="3"/>
        <v>3919</v>
      </c>
      <c r="J9" s="28">
        <f t="shared" si="3"/>
        <v>4415</v>
      </c>
      <c r="K9" s="29">
        <f t="shared" si="3"/>
        <v>190</v>
      </c>
    </row>
    <row r="10" spans="2:15" ht="17.25" customHeight="1">
      <c r="B10" s="30"/>
      <c r="C10" s="31" t="s">
        <v>14</v>
      </c>
      <c r="D10" s="32">
        <f>SUM(H10:K10)</f>
        <v>32697</v>
      </c>
      <c r="E10" s="32">
        <f>SUM('[1]10월관람객현황'!D7:G7)</f>
        <v>11263</v>
      </c>
      <c r="F10" s="32">
        <f>[1]가야누리.특별전!M7-[1]가야누리.특별전!V7</f>
        <v>5387</v>
      </c>
      <c r="G10" s="32">
        <f>[1]가야누리.특별전!C7-[1]가야누리.특별전!L7</f>
        <v>7523</v>
      </c>
      <c r="H10" s="32">
        <f>SUM(E10:G10)</f>
        <v>24173</v>
      </c>
      <c r="I10" s="32">
        <f>'[1]10월관람객현황'!V7</f>
        <v>3919</v>
      </c>
      <c r="J10" s="32">
        <f>SUM('[1]10월관람객현황'!W7:Y7)</f>
        <v>4415</v>
      </c>
      <c r="K10" s="33">
        <f>SUM('[1]10월관람객현황'!AA7:AB7)</f>
        <v>190</v>
      </c>
    </row>
    <row r="11" spans="2:15" ht="17.25" customHeight="1">
      <c r="B11" s="34"/>
      <c r="C11" s="35" t="s">
        <v>15</v>
      </c>
      <c r="D11" s="36">
        <f>SUM(E11:G11)</f>
        <v>80</v>
      </c>
      <c r="E11" s="36">
        <f>'[1]10월관람객현황'!H7</f>
        <v>60</v>
      </c>
      <c r="F11" s="36">
        <f>[1]가야누리.특별전!V7</f>
        <v>14</v>
      </c>
      <c r="G11" s="36">
        <f>[1]가야누리.특별전!L7</f>
        <v>6</v>
      </c>
      <c r="H11" s="32">
        <f>SUM(E11:G11)</f>
        <v>80</v>
      </c>
      <c r="I11" s="36"/>
      <c r="J11" s="36"/>
      <c r="K11" s="37"/>
    </row>
    <row r="12" spans="2:15" ht="17.25" customHeight="1">
      <c r="B12" s="26">
        <v>2</v>
      </c>
      <c r="C12" s="27" t="s">
        <v>13</v>
      </c>
      <c r="D12" s="28">
        <f t="shared" ref="D12:K12" si="4">SUM(D13:D14)</f>
        <v>26496</v>
      </c>
      <c r="E12" s="28">
        <f t="shared" si="4"/>
        <v>10618</v>
      </c>
      <c r="F12" s="28">
        <f t="shared" si="4"/>
        <v>4223</v>
      </c>
      <c r="G12" s="28">
        <f t="shared" si="4"/>
        <v>6611</v>
      </c>
      <c r="H12" s="28">
        <f t="shared" si="4"/>
        <v>21452</v>
      </c>
      <c r="I12" s="28">
        <f t="shared" si="4"/>
        <v>3214</v>
      </c>
      <c r="J12" s="28">
        <f t="shared" si="4"/>
        <v>1300</v>
      </c>
      <c r="K12" s="29">
        <f t="shared" si="4"/>
        <v>530</v>
      </c>
    </row>
    <row r="13" spans="2:15" ht="17.25" customHeight="1">
      <c r="B13" s="30"/>
      <c r="C13" s="31" t="s">
        <v>14</v>
      </c>
      <c r="D13" s="32">
        <f>SUM(H13:K13)</f>
        <v>26360</v>
      </c>
      <c r="E13" s="32">
        <f>SUM('[1]10월관람객현황'!D40:G40)</f>
        <v>10515</v>
      </c>
      <c r="F13" s="32">
        <f>[1]가야누리.특별전!M40-[1]가야누리.특별전!V40</f>
        <v>4200</v>
      </c>
      <c r="G13" s="32">
        <f>[1]가야누리.특별전!C40-[1]가야누리.특별전!L40</f>
        <v>6601</v>
      </c>
      <c r="H13" s="32">
        <f>SUM(E13:G13)</f>
        <v>21316</v>
      </c>
      <c r="I13" s="32">
        <f>'[1]10월관람객현황'!V40</f>
        <v>3214</v>
      </c>
      <c r="J13" s="32">
        <f>SUM('[1]10월관람객현황'!W40:Y40)</f>
        <v>1300</v>
      </c>
      <c r="K13" s="33">
        <f>SUM('[1]10월관람객현황'!AA40:AB40)</f>
        <v>530</v>
      </c>
    </row>
    <row r="14" spans="2:15" ht="17.25" customHeight="1">
      <c r="B14" s="34"/>
      <c r="C14" s="35" t="s">
        <v>15</v>
      </c>
      <c r="D14" s="36">
        <f>SUM(E14:G14)</f>
        <v>136</v>
      </c>
      <c r="E14" s="36">
        <f>'[1]10월관람객현황'!H40</f>
        <v>103</v>
      </c>
      <c r="F14" s="36">
        <f>[1]가야누리.특별전!V40</f>
        <v>23</v>
      </c>
      <c r="G14" s="36">
        <f>[1]가야누리.특별전!L40</f>
        <v>10</v>
      </c>
      <c r="H14" s="32">
        <f>SUM(E14:G14)</f>
        <v>136</v>
      </c>
      <c r="I14" s="36"/>
      <c r="J14" s="36"/>
      <c r="K14" s="37"/>
    </row>
    <row r="15" spans="2:15" ht="17.25" customHeight="1">
      <c r="B15" s="38">
        <v>3</v>
      </c>
      <c r="C15" s="39" t="s">
        <v>13</v>
      </c>
      <c r="D15" s="28">
        <f t="shared" ref="D15:K15" si="5">SUM(D16:D17)</f>
        <v>20518</v>
      </c>
      <c r="E15" s="28">
        <f t="shared" si="5"/>
        <v>12262</v>
      </c>
      <c r="F15" s="28">
        <f t="shared" si="5"/>
        <v>732</v>
      </c>
      <c r="G15" s="28">
        <f t="shared" si="5"/>
        <v>5102</v>
      </c>
      <c r="H15" s="28">
        <f t="shared" si="5"/>
        <v>18096</v>
      </c>
      <c r="I15" s="28">
        <f t="shared" si="5"/>
        <v>1972</v>
      </c>
      <c r="J15" s="28">
        <f t="shared" si="5"/>
        <v>290</v>
      </c>
      <c r="K15" s="29">
        <f t="shared" si="5"/>
        <v>160</v>
      </c>
    </row>
    <row r="16" spans="2:15" ht="17.25" customHeight="1">
      <c r="B16" s="40"/>
      <c r="C16" s="41" t="s">
        <v>14</v>
      </c>
      <c r="D16" s="32">
        <f>SUM(H16:K16)</f>
        <v>20332</v>
      </c>
      <c r="E16" s="32">
        <f>SUM('[1]10월관람객현황'!D71:G71)</f>
        <v>12087</v>
      </c>
      <c r="F16" s="32">
        <f>[1]가야누리.특별전!M71-[1]가야누리.특별전!V71</f>
        <v>723</v>
      </c>
      <c r="G16" s="32">
        <f>[1]가야누리.특별전!C71-[1]가야누리.특별전!L71</f>
        <v>5100</v>
      </c>
      <c r="H16" s="32">
        <f>SUM(E16:G16)</f>
        <v>17910</v>
      </c>
      <c r="I16" s="32">
        <f>'[1]10월관람객현황'!V71</f>
        <v>1972</v>
      </c>
      <c r="J16" s="32">
        <f>SUM('[1]10월관람객현황'!W71:Y71)</f>
        <v>290</v>
      </c>
      <c r="K16" s="33">
        <f>SUM('[1]10월관람객현황'!AA71:AB71)</f>
        <v>160</v>
      </c>
    </row>
    <row r="17" spans="2:11" ht="17.25" customHeight="1">
      <c r="B17" s="42"/>
      <c r="C17" s="43" t="s">
        <v>15</v>
      </c>
      <c r="D17" s="36">
        <f>SUM(E17:G17)</f>
        <v>186</v>
      </c>
      <c r="E17" s="36">
        <f>'[1]10월관람객현황'!H71</f>
        <v>175</v>
      </c>
      <c r="F17" s="36">
        <f>[1]가야누리.특별전!V71</f>
        <v>9</v>
      </c>
      <c r="G17" s="36">
        <f>[1]가야누리.특별전!L71</f>
        <v>2</v>
      </c>
      <c r="H17" s="32">
        <f>SUM(E17:G17)</f>
        <v>186</v>
      </c>
      <c r="I17" s="36"/>
      <c r="J17" s="36"/>
      <c r="K17" s="37"/>
    </row>
    <row r="18" spans="2:11" ht="17.25" customHeight="1">
      <c r="B18" s="38">
        <v>4</v>
      </c>
      <c r="C18" s="39" t="s">
        <v>13</v>
      </c>
      <c r="D18" s="28">
        <f t="shared" ref="D18:K18" si="6">SUM(D19:D20)</f>
        <v>50475</v>
      </c>
      <c r="E18" s="28">
        <f t="shared" si="6"/>
        <v>29553</v>
      </c>
      <c r="F18" s="28">
        <f t="shared" si="6"/>
        <v>0</v>
      </c>
      <c r="G18" s="28">
        <f t="shared" si="6"/>
        <v>10510</v>
      </c>
      <c r="H18" s="28">
        <f t="shared" si="6"/>
        <v>40063</v>
      </c>
      <c r="I18" s="28">
        <f t="shared" si="6"/>
        <v>3472</v>
      </c>
      <c r="J18" s="28">
        <f t="shared" si="6"/>
        <v>887</v>
      </c>
      <c r="K18" s="29">
        <f t="shared" si="6"/>
        <v>6053</v>
      </c>
    </row>
    <row r="19" spans="2:11" ht="17.25" customHeight="1">
      <c r="B19" s="40"/>
      <c r="C19" s="41" t="s">
        <v>14</v>
      </c>
      <c r="D19" s="32">
        <f>SUM(H19:K19)</f>
        <v>50181</v>
      </c>
      <c r="E19" s="32">
        <f>SUM('[1]10월관람객현황'!D104:G104)</f>
        <v>29264</v>
      </c>
      <c r="F19" s="32">
        <f>[1]가야누리.특별전!M104-[1]가야누리.특별전!V104</f>
        <v>0</v>
      </c>
      <c r="G19" s="32">
        <f>[1]가야누리.특별전!C104-[1]가야누리.특별전!L104</f>
        <v>10505</v>
      </c>
      <c r="H19" s="32">
        <f>SUM(E19:G19)</f>
        <v>39769</v>
      </c>
      <c r="I19" s="32">
        <f>'[1]10월관람객현황'!V104</f>
        <v>3472</v>
      </c>
      <c r="J19" s="32">
        <f>SUM('[1]10월관람객현황'!W104:Y104)</f>
        <v>887</v>
      </c>
      <c r="K19" s="33">
        <f>SUM('[1]10월관람객현황'!AA104:AB104)</f>
        <v>6053</v>
      </c>
    </row>
    <row r="20" spans="2:11" ht="17.25" customHeight="1">
      <c r="B20" s="42"/>
      <c r="C20" s="43" t="s">
        <v>15</v>
      </c>
      <c r="D20" s="36">
        <f>SUM(E20:G20)</f>
        <v>294</v>
      </c>
      <c r="E20" s="36">
        <f>'[1]10월관람객현황'!H104</f>
        <v>289</v>
      </c>
      <c r="F20" s="36">
        <f>[1]가야누리.특별전!V104</f>
        <v>0</v>
      </c>
      <c r="G20" s="36">
        <f>[1]가야누리.특별전!L104</f>
        <v>5</v>
      </c>
      <c r="H20" s="32">
        <f>SUM(E20:G20)</f>
        <v>294</v>
      </c>
      <c r="I20" s="36"/>
      <c r="J20" s="36"/>
      <c r="K20" s="37"/>
    </row>
    <row r="21" spans="2:11" ht="17.25" customHeight="1">
      <c r="B21" s="38">
        <v>5</v>
      </c>
      <c r="C21" s="39" t="s">
        <v>13</v>
      </c>
      <c r="D21" s="28">
        <f t="shared" ref="D21:K21" si="7">SUM(D22:D23)</f>
        <v>34612</v>
      </c>
      <c r="E21" s="28">
        <f t="shared" si="7"/>
        <v>20394</v>
      </c>
      <c r="F21" s="28">
        <f t="shared" si="7"/>
        <v>0</v>
      </c>
      <c r="G21" s="28">
        <f t="shared" si="7"/>
        <v>6659</v>
      </c>
      <c r="H21" s="28">
        <f t="shared" si="7"/>
        <v>27053</v>
      </c>
      <c r="I21" s="28">
        <f t="shared" si="7"/>
        <v>3098</v>
      </c>
      <c r="J21" s="28">
        <f t="shared" si="7"/>
        <v>4161</v>
      </c>
      <c r="K21" s="29">
        <f t="shared" si="7"/>
        <v>300</v>
      </c>
    </row>
    <row r="22" spans="2:11" ht="17.25" customHeight="1">
      <c r="B22" s="40"/>
      <c r="C22" s="41" t="s">
        <v>14</v>
      </c>
      <c r="D22" s="32">
        <f>SUM(H22:K22)</f>
        <v>34535</v>
      </c>
      <c r="E22" s="32">
        <f>SUM('[1]10월관람객현황'!D136:G136)</f>
        <v>20322</v>
      </c>
      <c r="F22" s="32">
        <f>[1]가야누리.특별전!M136-[1]가야누리.특별전!V136</f>
        <v>0</v>
      </c>
      <c r="G22" s="32">
        <f>[1]가야누리.특별전!C136-[1]가야누리.특별전!L136</f>
        <v>6654</v>
      </c>
      <c r="H22" s="32">
        <f>SUM(E22:G22)</f>
        <v>26976</v>
      </c>
      <c r="I22" s="32">
        <f>'[1]10월관람객현황'!V136</f>
        <v>3098</v>
      </c>
      <c r="J22" s="32">
        <f>SUM('[1]10월관람객현황'!W136:Y136)</f>
        <v>4161</v>
      </c>
      <c r="K22" s="33">
        <f>SUM('[1]10월관람객현황'!AA136:AB136)</f>
        <v>300</v>
      </c>
    </row>
    <row r="23" spans="2:11" ht="17.25" customHeight="1">
      <c r="B23" s="42"/>
      <c r="C23" s="43" t="s">
        <v>15</v>
      </c>
      <c r="D23" s="36">
        <f>SUM(E23:G23)</f>
        <v>77</v>
      </c>
      <c r="E23" s="36">
        <f>'[1]10월관람객현황'!H136</f>
        <v>72</v>
      </c>
      <c r="F23" s="36">
        <f>[1]가야누리.특별전!V136</f>
        <v>0</v>
      </c>
      <c r="G23" s="36">
        <f>[1]가야누리.특별전!L136</f>
        <v>5</v>
      </c>
      <c r="H23" s="32">
        <f>SUM(E23:G23)</f>
        <v>77</v>
      </c>
      <c r="I23" s="36"/>
      <c r="J23" s="36"/>
      <c r="K23" s="37"/>
    </row>
    <row r="24" spans="2:11" ht="17.25" customHeight="1">
      <c r="B24" s="38">
        <v>6</v>
      </c>
      <c r="C24" s="39" t="s">
        <v>13</v>
      </c>
      <c r="D24" s="28">
        <f t="shared" ref="D24:K24" si="8">SUM(D25:D26)</f>
        <v>24598</v>
      </c>
      <c r="E24" s="28">
        <f t="shared" si="8"/>
        <v>12959</v>
      </c>
      <c r="F24" s="28">
        <f t="shared" si="8"/>
        <v>685</v>
      </c>
      <c r="G24" s="28">
        <f t="shared" si="8"/>
        <v>7201</v>
      </c>
      <c r="H24" s="28">
        <f t="shared" si="8"/>
        <v>20845</v>
      </c>
      <c r="I24" s="28">
        <f t="shared" si="8"/>
        <v>863</v>
      </c>
      <c r="J24" s="28">
        <f t="shared" si="8"/>
        <v>1477</v>
      </c>
      <c r="K24" s="29">
        <f t="shared" si="8"/>
        <v>1413</v>
      </c>
    </row>
    <row r="25" spans="2:11" ht="17.25" customHeight="1">
      <c r="B25" s="40"/>
      <c r="C25" s="41" t="s">
        <v>14</v>
      </c>
      <c r="D25" s="32">
        <f>SUM(H25:K25)</f>
        <v>24506</v>
      </c>
      <c r="E25" s="32">
        <f>SUM('[1]10월관람객현황'!D169:G169)</f>
        <v>12877</v>
      </c>
      <c r="F25" s="32">
        <f>[1]가야누리.특별전!M169-[1]가야누리.특별전!V169</f>
        <v>681</v>
      </c>
      <c r="G25" s="32">
        <f>[1]가야누리.특별전!C169-[1]가야누리.특별전!L169</f>
        <v>7195</v>
      </c>
      <c r="H25" s="32">
        <f>SUM(E25:G25)</f>
        <v>20753</v>
      </c>
      <c r="I25" s="32">
        <f>'[1]10월관람객현황'!V169</f>
        <v>863</v>
      </c>
      <c r="J25" s="32">
        <f>SUM('[1]10월관람객현황'!W169:Y169)</f>
        <v>1477</v>
      </c>
      <c r="K25" s="33">
        <f>SUM('[1]10월관람객현황'!AA169:AB169)</f>
        <v>1413</v>
      </c>
    </row>
    <row r="26" spans="2:11" ht="17.25" customHeight="1">
      <c r="B26" s="42"/>
      <c r="C26" s="43" t="s">
        <v>15</v>
      </c>
      <c r="D26" s="36">
        <f>SUM(E26:G26)</f>
        <v>92</v>
      </c>
      <c r="E26" s="36">
        <f>'[1]10월관람객현황'!H169</f>
        <v>82</v>
      </c>
      <c r="F26" s="36">
        <f>[1]가야누리.특별전!V169</f>
        <v>4</v>
      </c>
      <c r="G26" s="36">
        <f>[1]가야누리.특별전!L169</f>
        <v>6</v>
      </c>
      <c r="H26" s="32">
        <f>SUM(E26:G26)</f>
        <v>92</v>
      </c>
      <c r="I26" s="36"/>
      <c r="J26" s="36"/>
      <c r="K26" s="37"/>
    </row>
    <row r="27" spans="2:11" ht="17.25" customHeight="1">
      <c r="B27" s="38">
        <v>7</v>
      </c>
      <c r="C27" s="39" t="s">
        <v>13</v>
      </c>
      <c r="D27" s="28">
        <f t="shared" ref="D27:K27" si="9">SUM(D28:D29)</f>
        <v>29434</v>
      </c>
      <c r="E27" s="28">
        <f t="shared" si="9"/>
        <v>12740</v>
      </c>
      <c r="F27" s="28">
        <f t="shared" si="9"/>
        <v>5715</v>
      </c>
      <c r="G27" s="28">
        <f t="shared" si="9"/>
        <v>7519</v>
      </c>
      <c r="H27" s="28">
        <f t="shared" si="9"/>
        <v>25974</v>
      </c>
      <c r="I27" s="28">
        <f t="shared" si="9"/>
        <v>839</v>
      </c>
      <c r="J27" s="28">
        <f t="shared" si="9"/>
        <v>2621</v>
      </c>
      <c r="K27" s="29">
        <f t="shared" si="9"/>
        <v>0</v>
      </c>
    </row>
    <row r="28" spans="2:11" ht="17.25" customHeight="1">
      <c r="B28" s="40"/>
      <c r="C28" s="41" t="s">
        <v>14</v>
      </c>
      <c r="D28" s="32">
        <f>SUM(H28:K28)</f>
        <v>29198</v>
      </c>
      <c r="E28" s="32">
        <f>SUM('[1]10월관람객현황'!D201:G201)</f>
        <v>12517</v>
      </c>
      <c r="F28" s="32">
        <f>[1]가야누리.특별전!M201-[1]가야누리.특별전!V201</f>
        <v>5710</v>
      </c>
      <c r="G28" s="32">
        <f>[1]가야누리.특별전!C201-[1]가야누리.특별전!L201</f>
        <v>7511</v>
      </c>
      <c r="H28" s="32">
        <f>SUM(E28:G28)</f>
        <v>25738</v>
      </c>
      <c r="I28" s="32">
        <f>'[1]10월관람객현황'!V201</f>
        <v>839</v>
      </c>
      <c r="J28" s="32">
        <f>SUM('[1]10월관람객현황'!W201:Y201)</f>
        <v>2621</v>
      </c>
      <c r="K28" s="33">
        <f>SUM('[1]10월관람객현황'!AA201:AB201)</f>
        <v>0</v>
      </c>
    </row>
    <row r="29" spans="2:11" ht="17.25" customHeight="1">
      <c r="B29" s="42"/>
      <c r="C29" s="43" t="s">
        <v>15</v>
      </c>
      <c r="D29" s="36">
        <f>SUM(E29:G29)</f>
        <v>236</v>
      </c>
      <c r="E29" s="36">
        <f>'[1]10월관람객현황'!H201</f>
        <v>223</v>
      </c>
      <c r="F29" s="36">
        <f>[1]가야누리.특별전!V201</f>
        <v>5</v>
      </c>
      <c r="G29" s="36">
        <f>[1]가야누리.특별전!L201</f>
        <v>8</v>
      </c>
      <c r="H29" s="32">
        <f>SUM(E29:G29)</f>
        <v>236</v>
      </c>
      <c r="I29" s="36"/>
      <c r="J29" s="36"/>
      <c r="K29" s="37"/>
    </row>
    <row r="30" spans="2:11" ht="17.25" customHeight="1">
      <c r="B30" s="38">
        <v>8</v>
      </c>
      <c r="C30" s="39" t="s">
        <v>13</v>
      </c>
      <c r="D30" s="28">
        <f t="shared" ref="D30:K30" si="10">SUM(D31:D32)</f>
        <v>38836</v>
      </c>
      <c r="E30" s="28">
        <f t="shared" si="10"/>
        <v>18570</v>
      </c>
      <c r="F30" s="28">
        <f t="shared" si="10"/>
        <v>7684</v>
      </c>
      <c r="G30" s="28">
        <f t="shared" si="10"/>
        <v>10169</v>
      </c>
      <c r="H30" s="28">
        <f t="shared" si="10"/>
        <v>36423</v>
      </c>
      <c r="I30" s="28">
        <f t="shared" si="10"/>
        <v>421</v>
      </c>
      <c r="J30" s="28">
        <f t="shared" si="10"/>
        <v>1992</v>
      </c>
      <c r="K30" s="29">
        <f t="shared" si="10"/>
        <v>0</v>
      </c>
    </row>
    <row r="31" spans="2:11" ht="17.25" customHeight="1">
      <c r="B31" s="40"/>
      <c r="C31" s="41" t="s">
        <v>14</v>
      </c>
      <c r="D31" s="32">
        <f>SUM(H31:K31)</f>
        <v>38618</v>
      </c>
      <c r="E31" s="32">
        <f>SUM('[1]10월관람객현황'!D234:G234)</f>
        <v>18376</v>
      </c>
      <c r="F31" s="32">
        <f>[1]가야누리.특별전!M234-[1]가야누리.특별전!V234</f>
        <v>7662</v>
      </c>
      <c r="G31" s="32">
        <f>[1]가야누리.특별전!C234-[1]가야누리.특별전!L234</f>
        <v>10167</v>
      </c>
      <c r="H31" s="32">
        <f>SUM(E31:G31)</f>
        <v>36205</v>
      </c>
      <c r="I31" s="32">
        <f>'[1]10월관람객현황'!V234</f>
        <v>421</v>
      </c>
      <c r="J31" s="32">
        <f>SUM('[1]10월관람객현황'!W234:Y234)</f>
        <v>1992</v>
      </c>
      <c r="K31" s="33">
        <f>SUM('[1]10월관람객현황'!AA234:AB234)</f>
        <v>0</v>
      </c>
    </row>
    <row r="32" spans="2:11" ht="17.25" customHeight="1">
      <c r="B32" s="42"/>
      <c r="C32" s="43" t="s">
        <v>15</v>
      </c>
      <c r="D32" s="36">
        <f>SUM(E32:G32)</f>
        <v>218</v>
      </c>
      <c r="E32" s="36">
        <f>'[1]10월관람객현황'!H234</f>
        <v>194</v>
      </c>
      <c r="F32" s="36">
        <f>[1]가야누리.특별전!V234</f>
        <v>22</v>
      </c>
      <c r="G32" s="36">
        <f>[1]가야누리.특별전!L234</f>
        <v>2</v>
      </c>
      <c r="H32" s="32">
        <f>SUM(E32:G32)</f>
        <v>218</v>
      </c>
      <c r="I32" s="36"/>
      <c r="J32" s="36"/>
      <c r="K32" s="37"/>
    </row>
    <row r="33" spans="2:11" ht="17.25" customHeight="1">
      <c r="B33" s="38">
        <v>9</v>
      </c>
      <c r="C33" s="44" t="s">
        <v>13</v>
      </c>
      <c r="D33" s="28">
        <f t="shared" ref="D33:K33" si="11">SUM(D34:D35)</f>
        <v>33618</v>
      </c>
      <c r="E33" s="28">
        <f t="shared" si="11"/>
        <v>16169</v>
      </c>
      <c r="F33" s="28">
        <f t="shared" si="11"/>
        <v>4584</v>
      </c>
      <c r="G33" s="28">
        <f t="shared" si="11"/>
        <v>8457</v>
      </c>
      <c r="H33" s="28">
        <f t="shared" si="11"/>
        <v>29210</v>
      </c>
      <c r="I33" s="28">
        <f t="shared" si="11"/>
        <v>1509</v>
      </c>
      <c r="J33" s="28">
        <f t="shared" si="11"/>
        <v>2457</v>
      </c>
      <c r="K33" s="29">
        <f t="shared" si="11"/>
        <v>442</v>
      </c>
    </row>
    <row r="34" spans="2:11" ht="17.25" customHeight="1">
      <c r="B34" s="40"/>
      <c r="C34" s="41" t="s">
        <v>14</v>
      </c>
      <c r="D34" s="32">
        <f>SUM(H34:K34)</f>
        <v>33415</v>
      </c>
      <c r="E34" s="32">
        <f>SUM('[1]10월관람객현황'!D267:G267)</f>
        <v>15993</v>
      </c>
      <c r="F34" s="32">
        <f>[1]가야누리.특별전!M267-[1]가야누리.특별전!V267</f>
        <v>4569</v>
      </c>
      <c r="G34" s="32">
        <f>[1]가야누리.특별전!C267-[1]가야누리.특별전!L267</f>
        <v>8445</v>
      </c>
      <c r="H34" s="32">
        <f>SUM(E34:G34)</f>
        <v>29007</v>
      </c>
      <c r="I34" s="32">
        <f>'[1]10월관람객현황'!V267</f>
        <v>1509</v>
      </c>
      <c r="J34" s="32">
        <f>SUM('[1]10월관람객현황'!W267:Y267)</f>
        <v>2457</v>
      </c>
      <c r="K34" s="33">
        <f>SUM('[1]10월관람객현황'!AA267:AB267)</f>
        <v>442</v>
      </c>
    </row>
    <row r="35" spans="2:11" ht="17.25" customHeight="1">
      <c r="B35" s="42"/>
      <c r="C35" s="45" t="s">
        <v>15</v>
      </c>
      <c r="D35" s="36">
        <f>SUM(E35:G35)</f>
        <v>203</v>
      </c>
      <c r="E35" s="36">
        <f>'[1]10월관람객현황'!H267</f>
        <v>176</v>
      </c>
      <c r="F35" s="36">
        <f>[1]가야누리.특별전!V267</f>
        <v>15</v>
      </c>
      <c r="G35" s="36">
        <f>[1]가야누리.특별전!L267</f>
        <v>12</v>
      </c>
      <c r="H35" s="32">
        <f>SUM(E35:G35)</f>
        <v>203</v>
      </c>
      <c r="I35" s="36"/>
      <c r="J35" s="36"/>
      <c r="K35" s="37"/>
    </row>
    <row r="36" spans="2:11" ht="19.5" customHeight="1">
      <c r="B36" s="38">
        <v>10</v>
      </c>
      <c r="C36" s="39" t="s">
        <v>13</v>
      </c>
      <c r="D36" s="28">
        <f>SUM(D37:D38)</f>
        <v>46750</v>
      </c>
      <c r="E36" s="28">
        <f t="shared" ref="E36:K36" si="12">SUM(E37:E38)</f>
        <v>26694</v>
      </c>
      <c r="F36" s="28">
        <f t="shared" si="12"/>
        <v>141</v>
      </c>
      <c r="G36" s="28">
        <f t="shared" si="12"/>
        <v>8405</v>
      </c>
      <c r="H36" s="28">
        <f t="shared" si="12"/>
        <v>35240</v>
      </c>
      <c r="I36" s="28">
        <f t="shared" si="12"/>
        <v>805</v>
      </c>
      <c r="J36" s="28">
        <f t="shared" si="12"/>
        <v>7330</v>
      </c>
      <c r="K36" s="29">
        <f t="shared" si="12"/>
        <v>3375</v>
      </c>
    </row>
    <row r="37" spans="2:11" ht="17.25" customHeight="1">
      <c r="B37" s="40"/>
      <c r="C37" s="41" t="s">
        <v>14</v>
      </c>
      <c r="D37" s="32">
        <f>SUM(H37:K37)</f>
        <v>46502</v>
      </c>
      <c r="E37" s="32">
        <f>SUM('[1]10월관람객현황'!D299:G299)</f>
        <v>26460</v>
      </c>
      <c r="F37" s="32">
        <f>[1]가야누리.특별전!M299-[1]가야누리.특별전!V299</f>
        <v>137</v>
      </c>
      <c r="G37" s="32">
        <f>[1]가야누리.특별전!C299-[1]가야누리.특별전!L299</f>
        <v>8395</v>
      </c>
      <c r="H37" s="32">
        <f>SUM(E37:G37)</f>
        <v>34992</v>
      </c>
      <c r="I37" s="32">
        <f>'[1]10월관람객현황'!V299</f>
        <v>805</v>
      </c>
      <c r="J37" s="32">
        <f>SUM('[1]10월관람객현황'!W299:Y299)</f>
        <v>7330</v>
      </c>
      <c r="K37" s="33">
        <f>SUM('[1]10월관람객현황'!AA299:AB299)</f>
        <v>3375</v>
      </c>
    </row>
    <row r="38" spans="2:11" ht="17.25" customHeight="1">
      <c r="B38" s="42"/>
      <c r="C38" s="45" t="s">
        <v>15</v>
      </c>
      <c r="D38" s="36">
        <f>SUM(E38:G38)</f>
        <v>248</v>
      </c>
      <c r="E38" s="36">
        <f>'[1]10월관람객현황'!H299</f>
        <v>234</v>
      </c>
      <c r="F38" s="36">
        <f>[1]가야누리.특별전!V299</f>
        <v>4</v>
      </c>
      <c r="G38" s="36">
        <f>[1]가야누리.특별전!L299</f>
        <v>10</v>
      </c>
      <c r="H38" s="32">
        <f>SUM(E38:G38)</f>
        <v>248</v>
      </c>
      <c r="I38" s="36"/>
      <c r="J38" s="36"/>
      <c r="K38" s="37"/>
    </row>
    <row r="39" spans="2:11" ht="17.25" customHeight="1">
      <c r="B39" s="38">
        <v>11</v>
      </c>
      <c r="C39" s="39" t="s">
        <v>13</v>
      </c>
      <c r="D39" s="28"/>
      <c r="E39" s="28"/>
      <c r="F39" s="28"/>
      <c r="G39" s="28"/>
      <c r="H39" s="28"/>
      <c r="I39" s="28"/>
      <c r="J39" s="28"/>
      <c r="K39" s="29"/>
    </row>
    <row r="40" spans="2:11" ht="17.25" customHeight="1">
      <c r="B40" s="40"/>
      <c r="C40" s="41" t="s">
        <v>14</v>
      </c>
      <c r="D40" s="32"/>
      <c r="E40" s="32"/>
      <c r="F40" s="32"/>
      <c r="G40" s="32"/>
      <c r="H40" s="32"/>
      <c r="I40" s="32"/>
      <c r="J40" s="32"/>
      <c r="K40" s="33"/>
    </row>
    <row r="41" spans="2:11" ht="17.25" customHeight="1">
      <c r="B41" s="42"/>
      <c r="C41" s="45" t="s">
        <v>15</v>
      </c>
      <c r="D41" s="36"/>
      <c r="E41" s="36"/>
      <c r="F41" s="36"/>
      <c r="G41" s="36"/>
      <c r="H41" s="32"/>
      <c r="I41" s="36"/>
      <c r="J41" s="36"/>
      <c r="K41" s="37"/>
    </row>
    <row r="42" spans="2:11" ht="17.25" customHeight="1">
      <c r="B42" s="38">
        <v>12</v>
      </c>
      <c r="C42" s="39" t="s">
        <v>13</v>
      </c>
      <c r="D42" s="28">
        <f t="shared" ref="D42:K42" si="13">SUM(D43:D44)</f>
        <v>0</v>
      </c>
      <c r="E42" s="28">
        <f t="shared" si="13"/>
        <v>0</v>
      </c>
      <c r="F42" s="28">
        <f t="shared" si="13"/>
        <v>0</v>
      </c>
      <c r="G42" s="28">
        <f t="shared" si="13"/>
        <v>0</v>
      </c>
      <c r="H42" s="28">
        <f t="shared" si="13"/>
        <v>0</v>
      </c>
      <c r="I42" s="28">
        <f t="shared" si="13"/>
        <v>0</v>
      </c>
      <c r="J42" s="28">
        <f t="shared" si="13"/>
        <v>0</v>
      </c>
      <c r="K42" s="29">
        <f t="shared" si="13"/>
        <v>0</v>
      </c>
    </row>
    <row r="43" spans="2:11" ht="17.25" customHeight="1">
      <c r="B43" s="40"/>
      <c r="C43" s="41" t="s">
        <v>14</v>
      </c>
      <c r="D43" s="32">
        <f>SUM(H43:K43)</f>
        <v>0</v>
      </c>
      <c r="E43" s="32">
        <f>SUM('[1]10월관람객현황'!D364:G364)</f>
        <v>0</v>
      </c>
      <c r="F43" s="32">
        <f>[1]가야누리.특별전!M364-[1]가야누리.특별전!V364</f>
        <v>0</v>
      </c>
      <c r="G43" s="32">
        <f>[1]가야누리.특별전!C364-[1]가야누리.특별전!L364</f>
        <v>0</v>
      </c>
      <c r="H43" s="32">
        <f>SUM(E43:G43)</f>
        <v>0</v>
      </c>
      <c r="I43" s="32">
        <f>'[1]10월관람객현황'!V364</f>
        <v>0</v>
      </c>
      <c r="J43" s="32">
        <f>SUM('[1]10월관람객현황'!W364:Y364)</f>
        <v>0</v>
      </c>
      <c r="K43" s="33">
        <f>SUM('[1]10월관람객현황'!AA364:AB364)</f>
        <v>0</v>
      </c>
    </row>
    <row r="44" spans="2:11" ht="17.25" customHeight="1" thickBot="1">
      <c r="B44" s="46"/>
      <c r="C44" s="47" t="s">
        <v>15</v>
      </c>
      <c r="D44" s="48">
        <f>SUM(E44:G44)</f>
        <v>0</v>
      </c>
      <c r="E44" s="48">
        <f>'[1]10월관람객현황'!H364</f>
        <v>0</v>
      </c>
      <c r="F44" s="48">
        <f>[1]가야누리.특별전!V364</f>
        <v>0</v>
      </c>
      <c r="G44" s="48">
        <f>[1]가야누리.특별전!L364</f>
        <v>0</v>
      </c>
      <c r="H44" s="48">
        <f>SUM(E44:G44)</f>
        <v>0</v>
      </c>
      <c r="I44" s="48"/>
      <c r="J44" s="48"/>
      <c r="K44" s="49"/>
    </row>
    <row r="45" spans="2:11" ht="7.5" customHeight="1">
      <c r="B45" s="50"/>
      <c r="C45" s="51"/>
      <c r="D45" s="52"/>
      <c r="E45" s="53"/>
      <c r="F45" s="53"/>
      <c r="G45" s="53"/>
      <c r="H45" s="53"/>
      <c r="I45" s="53"/>
      <c r="J45" s="53"/>
      <c r="K45" s="53"/>
    </row>
  </sheetData>
  <mergeCells count="26"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  <mergeCell ref="F4:F5"/>
    <mergeCell ref="G4:G5"/>
    <mergeCell ref="H4:H5"/>
    <mergeCell ref="B6:B8"/>
    <mergeCell ref="B9:B11"/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2017-11-02T01:41:35Z</dcterms:created>
  <dcterms:modified xsi:type="dcterms:W3CDTF">2017-11-02T01:41:50Z</dcterms:modified>
</cp:coreProperties>
</file>