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전산\Desktop\"/>
    </mc:Choice>
  </mc:AlternateContent>
  <bookViews>
    <workbookView xWindow="480" yWindow="120" windowWidth="18255" windowHeight="10920"/>
  </bookViews>
  <sheets>
    <sheet name="이용객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26" i="1" l="1"/>
  <c r="F26" i="1"/>
  <c r="E26" i="1"/>
  <c r="L25" i="1"/>
  <c r="L24" i="1" s="1"/>
  <c r="K25" i="1"/>
  <c r="K24" i="1" s="1"/>
  <c r="J25" i="1"/>
  <c r="I25" i="1"/>
  <c r="I24" i="1" s="1"/>
  <c r="G25" i="1"/>
  <c r="F25" i="1"/>
  <c r="E25" i="1"/>
  <c r="J24" i="1"/>
  <c r="G23" i="1"/>
  <c r="F23" i="1"/>
  <c r="E23" i="1"/>
  <c r="H23" i="1" s="1"/>
  <c r="L22" i="1"/>
  <c r="L21" i="1" s="1"/>
  <c r="K22" i="1"/>
  <c r="K21" i="1" s="1"/>
  <c r="J22" i="1"/>
  <c r="I22" i="1"/>
  <c r="I21" i="1" s="1"/>
  <c r="G22" i="1"/>
  <c r="G21" i="1" s="1"/>
  <c r="F22" i="1"/>
  <c r="F21" i="1" s="1"/>
  <c r="E22" i="1"/>
  <c r="J21" i="1"/>
  <c r="E21" i="1"/>
  <c r="G20" i="1"/>
  <c r="G18" i="1" s="1"/>
  <c r="F20" i="1"/>
  <c r="F18" i="1" s="1"/>
  <c r="E20" i="1"/>
  <c r="L19" i="1"/>
  <c r="L18" i="1" s="1"/>
  <c r="K19" i="1"/>
  <c r="K18" i="1" s="1"/>
  <c r="J19" i="1"/>
  <c r="J18" i="1" s="1"/>
  <c r="I19" i="1"/>
  <c r="I18" i="1" s="1"/>
  <c r="G19" i="1"/>
  <c r="F19" i="1"/>
  <c r="E19" i="1"/>
  <c r="H19" i="1" s="1"/>
  <c r="G17" i="1"/>
  <c r="F17" i="1"/>
  <c r="E17" i="1"/>
  <c r="L16" i="1"/>
  <c r="L15" i="1" s="1"/>
  <c r="K16" i="1"/>
  <c r="K15" i="1" s="1"/>
  <c r="J16" i="1"/>
  <c r="J15" i="1" s="1"/>
  <c r="I16" i="1"/>
  <c r="G16" i="1"/>
  <c r="F16" i="1"/>
  <c r="F15" i="1" s="1"/>
  <c r="E16" i="1"/>
  <c r="I15" i="1"/>
  <c r="G14" i="1"/>
  <c r="F14" i="1"/>
  <c r="E14" i="1"/>
  <c r="L13" i="1"/>
  <c r="L7" i="1" s="1"/>
  <c r="K13" i="1"/>
  <c r="K12" i="1" s="1"/>
  <c r="J13" i="1"/>
  <c r="I13" i="1"/>
  <c r="G13" i="1"/>
  <c r="G7" i="1" s="1"/>
  <c r="F13" i="1"/>
  <c r="F12" i="1" s="1"/>
  <c r="E13" i="1"/>
  <c r="I12" i="1"/>
  <c r="G11" i="1"/>
  <c r="G9" i="1" s="1"/>
  <c r="F11" i="1"/>
  <c r="E11" i="1"/>
  <c r="L10" i="1"/>
  <c r="K10" i="1"/>
  <c r="J10" i="1"/>
  <c r="J9" i="1" s="1"/>
  <c r="I10" i="1"/>
  <c r="I9" i="1" s="1"/>
  <c r="G10" i="1"/>
  <c r="F10" i="1"/>
  <c r="E10" i="1"/>
  <c r="E9" i="1" s="1"/>
  <c r="L9" i="1"/>
  <c r="L8" i="1"/>
  <c r="K8" i="1"/>
  <c r="J8" i="1"/>
  <c r="I8" i="1"/>
  <c r="E8" i="1"/>
  <c r="F7" i="1" l="1"/>
  <c r="H17" i="1"/>
  <c r="G12" i="1"/>
  <c r="J7" i="1"/>
  <c r="G24" i="1"/>
  <c r="L6" i="1"/>
  <c r="I7" i="1"/>
  <c r="K7" i="1"/>
  <c r="L12" i="1"/>
  <c r="G15" i="1"/>
  <c r="H13" i="1"/>
  <c r="D13" i="1" s="1"/>
  <c r="F8" i="1"/>
  <c r="F9" i="1"/>
  <c r="F6" i="1" s="1"/>
  <c r="K9" i="1"/>
  <c r="K6" i="1" s="1"/>
  <c r="E12" i="1"/>
  <c r="J12" i="1"/>
  <c r="J6" i="1" s="1"/>
  <c r="G8" i="1"/>
  <c r="H10" i="1"/>
  <c r="D10" i="1" s="1"/>
  <c r="H14" i="1"/>
  <c r="H12" i="1" s="1"/>
  <c r="H16" i="1"/>
  <c r="H15" i="1" s="1"/>
  <c r="I6" i="1"/>
  <c r="H20" i="1"/>
  <c r="H22" i="1"/>
  <c r="D22" i="1" s="1"/>
  <c r="D21" i="1" s="1"/>
  <c r="H25" i="1"/>
  <c r="D25" i="1" s="1"/>
  <c r="F24" i="1"/>
  <c r="E7" i="1"/>
  <c r="H11" i="1"/>
  <c r="H9" i="1" s="1"/>
  <c r="E15" i="1"/>
  <c r="D17" i="1"/>
  <c r="D23" i="1"/>
  <c r="H26" i="1"/>
  <c r="D19" i="1"/>
  <c r="H18" i="1"/>
  <c r="G6" i="1"/>
  <c r="H21" i="1"/>
  <c r="H24" i="1"/>
  <c r="D11" i="1"/>
  <c r="E18" i="1"/>
  <c r="E24" i="1"/>
  <c r="D14" i="1"/>
  <c r="D20" i="1"/>
  <c r="D26" i="1"/>
  <c r="D16" i="1" l="1"/>
  <c r="D15" i="1" s="1"/>
  <c r="H8" i="1"/>
  <c r="H7" i="1"/>
  <c r="H6" i="1"/>
  <c r="D9" i="1"/>
  <c r="D7" i="1"/>
  <c r="E6" i="1"/>
  <c r="D24" i="1"/>
  <c r="D18" i="1"/>
  <c r="D12" i="1"/>
  <c r="D8" i="1"/>
  <c r="D6" i="1" l="1"/>
</calcChain>
</file>

<file path=xl/sharedStrings.xml><?xml version="1.0" encoding="utf-8"?>
<sst xmlns="http://schemas.openxmlformats.org/spreadsheetml/2006/main" count="54" uniqueCount="17">
  <si>
    <t>국립김해박물관 이용객 현황</t>
    <phoneticPr fontId="3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</si>
  <si>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</si>
  <si>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</si>
  <si>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3" type="noConversion"/>
  </si>
  <si>
    <t>계</t>
    <phoneticPr fontId="3" type="noConversion"/>
  </si>
  <si>
    <r>
      <t>전시실 관람객</t>
    </r>
    <r>
      <rPr>
        <sz val="10"/>
        <color indexed="10"/>
        <rFont val="휴먼명조,한컴돋움"/>
        <family val="3"/>
        <charset val="129"/>
      </rPr>
      <t>(중복 관람객 제외)</t>
    </r>
    <phoneticPr fontId="3" type="noConversion"/>
  </si>
  <si>
    <t>박물관
교  육</t>
    <phoneticPr fontId="3" type="noConversion"/>
  </si>
  <si>
    <t>영상
체험실</t>
    <phoneticPr fontId="3" type="noConversion"/>
  </si>
  <si>
    <t>박물관
문화행사</t>
    <phoneticPr fontId="3" type="noConversion"/>
  </si>
  <si>
    <t>기타
(대관등)</t>
    <phoneticPr fontId="3" type="noConversion"/>
  </si>
  <si>
    <t>상설전시</t>
  </si>
  <si>
    <t>기획전</t>
    <phoneticPr fontId="3" type="noConversion"/>
  </si>
  <si>
    <t>가야누리</t>
    <phoneticPr fontId="3" type="noConversion"/>
  </si>
  <si>
    <t>소 계</t>
  </si>
  <si>
    <t>계</t>
  </si>
  <si>
    <t>내국인</t>
  </si>
  <si>
    <t>외국인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</si>
</sst>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₩&quot;* #,##0_-;\-&quot;₩&quot;* #,##0_-;_-&quot;₩&quot;* &quot;-&quot;_-;_-@_-"/>
    <numFmt numFmtId="176" formatCode="#,##0_);[Red]\(#,##0\)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sz val="10"/>
      <color indexed="10"/>
      <name val="휴먼명조,한컴돋움"/>
      <family val="3"/>
      <charset val="129"/>
    </font>
    <font>
      <sz val="12"/>
      <name val="휴먼명조,한컴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26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25" borderId="27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28" applyNumberFormat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11" borderId="26" applyNumberFormat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34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/>
    <xf numFmtId="0" fontId="1" fillId="0" borderId="0" xfId="0" applyFont="1"/>
    <xf numFmtId="0" fontId="7" fillId="4" borderId="8" xfId="0" applyFont="1" applyFill="1" applyBorder="1" applyAlignment="1">
      <alignment horizontal="center" vertical="center" wrapText="1"/>
    </xf>
    <xf numFmtId="176" fontId="8" fillId="4" borderId="12" xfId="0" applyNumberFormat="1" applyFont="1" applyFill="1" applyBorder="1" applyAlignment="1">
      <alignment horizontal="right" vertical="center" shrinkToFit="1"/>
    </xf>
    <xf numFmtId="176" fontId="8" fillId="4" borderId="13" xfId="0" applyNumberFormat="1" applyFont="1" applyFill="1" applyBorder="1" applyAlignment="1">
      <alignment horizontal="right" vertical="center" shrinkToFit="1"/>
    </xf>
    <xf numFmtId="0" fontId="7" fillId="3" borderId="14" xfId="0" applyFont="1" applyFill="1" applyBorder="1" applyAlignment="1">
      <alignment horizontal="center" vertical="center" wrapText="1"/>
    </xf>
    <xf numFmtId="176" fontId="8" fillId="3" borderId="15" xfId="0" applyNumberFormat="1" applyFont="1" applyFill="1" applyBorder="1" applyAlignment="1">
      <alignment horizontal="right" vertical="center" shrinkToFit="1"/>
    </xf>
    <xf numFmtId="176" fontId="8" fillId="3" borderId="16" xfId="0" applyNumberFormat="1" applyFont="1" applyFill="1" applyBorder="1" applyAlignment="1">
      <alignment horizontal="right" vertical="center" shrinkToFit="1"/>
    </xf>
    <xf numFmtId="0" fontId="7" fillId="3" borderId="7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176" fontId="10" fillId="5" borderId="12" xfId="0" applyNumberFormat="1" applyFont="1" applyFill="1" applyBorder="1" applyAlignment="1">
      <alignment horizontal="right" vertical="center" shrinkToFit="1"/>
    </xf>
    <xf numFmtId="176" fontId="10" fillId="5" borderId="8" xfId="0" applyNumberFormat="1" applyFont="1" applyFill="1" applyBorder="1" applyAlignment="1">
      <alignment horizontal="right" vertical="center" shrinkToFit="1"/>
    </xf>
    <xf numFmtId="176" fontId="10" fillId="5" borderId="13" xfId="0" applyNumberFormat="1" applyFont="1" applyFill="1" applyBorder="1" applyAlignment="1">
      <alignment horizontal="right" vertical="center" shrinkToFit="1"/>
    </xf>
    <xf numFmtId="0" fontId="9" fillId="5" borderId="14" xfId="0" applyFont="1" applyFill="1" applyBorder="1" applyAlignment="1">
      <alignment horizontal="center" vertical="center" wrapText="1"/>
    </xf>
    <xf numFmtId="176" fontId="10" fillId="5" borderId="14" xfId="0" applyNumberFormat="1" applyFont="1" applyFill="1" applyBorder="1" applyAlignment="1">
      <alignment horizontal="right" vertical="center" shrinkToFit="1"/>
    </xf>
    <xf numFmtId="176" fontId="10" fillId="5" borderId="18" xfId="0" applyNumberFormat="1" applyFont="1" applyFill="1" applyBorder="1" applyAlignment="1">
      <alignment horizontal="right" vertical="center" shrinkToFit="1"/>
    </xf>
    <xf numFmtId="0" fontId="9" fillId="5" borderId="20" xfId="0" applyFont="1" applyFill="1" applyBorder="1" applyAlignment="1">
      <alignment horizontal="center" vertical="center" wrapText="1"/>
    </xf>
    <xf numFmtId="176" fontId="10" fillId="5" borderId="20" xfId="0" applyNumberFormat="1" applyFont="1" applyFill="1" applyBorder="1" applyAlignment="1">
      <alignment horizontal="right" vertical="center" shrinkToFit="1"/>
    </xf>
    <xf numFmtId="176" fontId="10" fillId="5" borderId="21" xfId="0" applyNumberFormat="1" applyFont="1" applyFill="1" applyBorder="1" applyAlignment="1">
      <alignment horizontal="right" vertical="center" shrinkToFit="1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176" fontId="10" fillId="5" borderId="24" xfId="0" applyNumberFormat="1" applyFont="1" applyFill="1" applyBorder="1" applyAlignment="1">
      <alignment horizontal="right" vertical="center" shrinkToFit="1"/>
    </xf>
    <xf numFmtId="176" fontId="10" fillId="5" borderId="25" xfId="0" applyNumberFormat="1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right" vertical="center" wrapText="1" indent="1"/>
    </xf>
    <xf numFmtId="176" fontId="10" fillId="0" borderId="0" xfId="0" applyNumberFormat="1" applyFont="1" applyBorder="1" applyAlignment="1">
      <alignment horizontal="right" vertical="center" wrapText="1" indent="1"/>
    </xf>
    <xf numFmtId="0" fontId="7" fillId="0" borderId="1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47">
    <cellStyle name="20% - 강조색1 2" xfId="1"/>
    <cellStyle name="20% - 강조색2 2" xfId="2"/>
    <cellStyle name="20% - 강조색3 2" xfId="3"/>
    <cellStyle name="20% - 강조색4 2" xfId="4"/>
    <cellStyle name="20% - 강조색5 2" xfId="5"/>
    <cellStyle name="20% - 강조색6 2" xfId="6"/>
    <cellStyle name="40% - 강조색1 2" xfId="7"/>
    <cellStyle name="40% - 강조색2 2" xfId="8"/>
    <cellStyle name="40% - 강조색3 2" xfId="9"/>
    <cellStyle name="40% - 강조색4 2" xfId="10"/>
    <cellStyle name="40% - 강조색5 2" xfId="11"/>
    <cellStyle name="40% - 강조색6 2" xfId="12"/>
    <cellStyle name="60% - 강조색1 2" xfId="13"/>
    <cellStyle name="60% - 강조색2 2" xfId="14"/>
    <cellStyle name="60% - 강조색3 2" xfId="15"/>
    <cellStyle name="60% - 강조색4 2" xfId="16"/>
    <cellStyle name="60% - 강조색5 2" xfId="17"/>
    <cellStyle name="60% - 강조색6 2" xfId="18"/>
    <cellStyle name="강조색1 2" xfId="19"/>
    <cellStyle name="강조색2 2" xfId="20"/>
    <cellStyle name="강조색3 2" xfId="21"/>
    <cellStyle name="강조색4 2" xfId="22"/>
    <cellStyle name="강조색5 2" xfId="23"/>
    <cellStyle name="강조색6 2" xfId="24"/>
    <cellStyle name="경고문 2" xfId="25"/>
    <cellStyle name="계산 2" xfId="26"/>
    <cellStyle name="나쁨 2" xfId="27"/>
    <cellStyle name="메모 2" xfId="28"/>
    <cellStyle name="보통 2" xfId="29"/>
    <cellStyle name="설명 텍스트 2" xfId="30"/>
    <cellStyle name="셀 확인 2" xfId="31"/>
    <cellStyle name="연결된 셀 2" xfId="32"/>
    <cellStyle name="요약 2" xfId="33"/>
    <cellStyle name="입력 2" xfId="34"/>
    <cellStyle name="제목 1 2" xfId="35"/>
    <cellStyle name="제목 2 2" xfId="36"/>
    <cellStyle name="제목 3 2" xfId="37"/>
    <cellStyle name="제목 4 2" xfId="38"/>
    <cellStyle name="제목 5" xfId="39"/>
    <cellStyle name="좋음 2" xfId="40"/>
    <cellStyle name="출력 2" xfId="41"/>
    <cellStyle name="통화 [0] 2" xfId="42"/>
    <cellStyle name="표준" xfId="0" builtinId="0"/>
    <cellStyle name="표준 2" xfId="43"/>
    <cellStyle name="표준 2 2" xfId="44"/>
    <cellStyle name="표준 2_6월_당직근무명령" xfId="45"/>
    <cellStyle name="표준 3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&#45380;%208&#50900;%20&#44288;&#46988;&#44061;&#54788;&#548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년도별"/>
      <sheetName val="월대비"/>
      <sheetName val="일대비"/>
      <sheetName val="이용객"/>
      <sheetName val="시설이용"/>
      <sheetName val="단체"/>
      <sheetName val="8월관람객현황"/>
      <sheetName val="가야누리.특별전"/>
      <sheetName val="외국인"/>
      <sheetName val="중박"/>
      <sheetName val="종합"/>
      <sheetName val="지역별"/>
      <sheetName val="교육"/>
      <sheetName val="시간별"/>
      <sheetName val="전시실별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D7">
            <v>5025</v>
          </cell>
          <cell r="E7">
            <v>156</v>
          </cell>
          <cell r="F7">
            <v>3132</v>
          </cell>
          <cell r="G7">
            <v>911</v>
          </cell>
          <cell r="H7">
            <v>118</v>
          </cell>
          <cell r="V7">
            <v>163</v>
          </cell>
          <cell r="W7">
            <v>0</v>
          </cell>
          <cell r="X7">
            <v>0</v>
          </cell>
          <cell r="Y7">
            <v>443</v>
          </cell>
          <cell r="AA7">
            <v>0</v>
          </cell>
          <cell r="AB7">
            <v>310</v>
          </cell>
        </row>
        <row r="40">
          <cell r="D40">
            <v>5224</v>
          </cell>
          <cell r="E40">
            <v>184</v>
          </cell>
          <cell r="F40">
            <v>2810</v>
          </cell>
          <cell r="G40">
            <v>398</v>
          </cell>
          <cell r="H40">
            <v>148</v>
          </cell>
          <cell r="V40">
            <v>105</v>
          </cell>
          <cell r="W40">
            <v>5026</v>
          </cell>
          <cell r="X40">
            <v>0</v>
          </cell>
          <cell r="Y40">
            <v>405</v>
          </cell>
          <cell r="AA40">
            <v>0</v>
          </cell>
          <cell r="AB40">
            <v>620</v>
          </cell>
        </row>
        <row r="71">
          <cell r="D71">
            <v>6168</v>
          </cell>
          <cell r="E71">
            <v>1057</v>
          </cell>
          <cell r="F71">
            <v>3452</v>
          </cell>
          <cell r="G71">
            <v>720</v>
          </cell>
          <cell r="H71">
            <v>134</v>
          </cell>
          <cell r="V71">
            <v>339</v>
          </cell>
          <cell r="W71">
            <v>1390</v>
          </cell>
          <cell r="X71">
            <v>0</v>
          </cell>
          <cell r="Y71">
            <v>0</v>
          </cell>
          <cell r="AA71">
            <v>0</v>
          </cell>
          <cell r="AB71">
            <v>250</v>
          </cell>
        </row>
        <row r="104">
          <cell r="D104">
            <v>9458</v>
          </cell>
          <cell r="E104">
            <v>1621</v>
          </cell>
          <cell r="F104">
            <v>4589</v>
          </cell>
          <cell r="G104">
            <v>6606</v>
          </cell>
          <cell r="H104">
            <v>228</v>
          </cell>
          <cell r="V104">
            <v>954</v>
          </cell>
          <cell r="W104">
            <v>4867</v>
          </cell>
          <cell r="X104">
            <v>0</v>
          </cell>
          <cell r="Y104">
            <v>0</v>
          </cell>
          <cell r="AA104">
            <v>2587</v>
          </cell>
          <cell r="AB104">
            <v>4900</v>
          </cell>
        </row>
        <row r="136">
          <cell r="D136">
            <v>9025</v>
          </cell>
          <cell r="E136">
            <v>1801</v>
          </cell>
          <cell r="F136">
            <v>4864</v>
          </cell>
          <cell r="G136">
            <v>5765</v>
          </cell>
          <cell r="H136">
            <v>437</v>
          </cell>
          <cell r="V136">
            <v>1061</v>
          </cell>
          <cell r="W136">
            <v>4649</v>
          </cell>
          <cell r="X136">
            <v>0</v>
          </cell>
          <cell r="Y136">
            <v>0</v>
          </cell>
          <cell r="AA136">
            <v>3304</v>
          </cell>
          <cell r="AB136">
            <v>0</v>
          </cell>
        </row>
        <row r="169">
          <cell r="D169">
            <v>6006</v>
          </cell>
          <cell r="E169">
            <v>1020</v>
          </cell>
          <cell r="F169">
            <v>3449</v>
          </cell>
          <cell r="G169">
            <v>1733</v>
          </cell>
          <cell r="H169">
            <v>164</v>
          </cell>
          <cell r="V169">
            <v>1009</v>
          </cell>
          <cell r="W169">
            <v>2278</v>
          </cell>
          <cell r="X169">
            <v>0</v>
          </cell>
          <cell r="Y169">
            <v>0</v>
          </cell>
          <cell r="AA169">
            <v>2463</v>
          </cell>
          <cell r="AB169">
            <v>670</v>
          </cell>
        </row>
      </sheetData>
      <sheetData sheetId="7">
        <row r="7">
          <cell r="C7">
            <v>6649</v>
          </cell>
          <cell r="L7">
            <v>0</v>
          </cell>
          <cell r="M7">
            <v>3716</v>
          </cell>
          <cell r="V7">
            <v>13</v>
          </cell>
        </row>
        <row r="40">
          <cell r="C40">
            <v>5554</v>
          </cell>
          <cell r="L40">
            <v>17</v>
          </cell>
          <cell r="M40">
            <v>2644</v>
          </cell>
          <cell r="V40">
            <v>32</v>
          </cell>
        </row>
        <row r="71">
          <cell r="C71">
            <v>5631</v>
          </cell>
          <cell r="L71">
            <v>10</v>
          </cell>
          <cell r="M71">
            <v>0</v>
          </cell>
          <cell r="V71">
            <v>0</v>
          </cell>
        </row>
        <row r="104">
          <cell r="C104">
            <v>9773</v>
          </cell>
          <cell r="L104">
            <v>12</v>
          </cell>
          <cell r="M104">
            <v>0</v>
          </cell>
          <cell r="V104">
            <v>0</v>
          </cell>
        </row>
        <row r="136">
          <cell r="C136">
            <v>10234</v>
          </cell>
          <cell r="L136">
            <v>12</v>
          </cell>
          <cell r="M136">
            <v>0</v>
          </cell>
          <cell r="V136">
            <v>0</v>
          </cell>
        </row>
        <row r="169">
          <cell r="C169">
            <v>8124</v>
          </cell>
          <cell r="L169">
            <v>0</v>
          </cell>
          <cell r="M169">
            <v>0</v>
          </cell>
          <cell r="V169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tabSelected="1" zoomScale="110" zoomScaleNormal="11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/>
    </sheetView>
  </sheetViews>
  <sheetFormatPr defaultColWidth="8.88671875" defaultRowHeight="13.5"/>
  <cols>
    <col min="1" max="1" width="4.21875" style="1" customWidth="1"/>
    <col min="2" max="2" width="4.88671875" style="1" customWidth="1"/>
    <col min="3" max="3" width="6.88671875" style="1" customWidth="1"/>
    <col min="4" max="4" width="8.5546875" style="1" bestFit="1" customWidth="1"/>
    <col min="5" max="5" width="9.33203125" style="1" customWidth="1"/>
    <col min="6" max="6" width="9.109375" style="1" customWidth="1"/>
    <col min="7" max="7" width="8.88671875" style="1" customWidth="1"/>
    <col min="8" max="8" width="8.5546875" style="1" bestFit="1" customWidth="1"/>
    <col min="9" max="9" width="7.5546875" style="1" bestFit="1" customWidth="1"/>
    <col min="10" max="10" width="7.5546875" style="1" customWidth="1"/>
    <col min="11" max="11" width="8.6640625" style="1" customWidth="1"/>
    <col min="12" max="12" width="7.5546875" style="1" bestFit="1" customWidth="1"/>
    <col min="13" max="16384" width="8.88671875" style="1"/>
  </cols>
  <sheetData>
    <row r="1" spans="2:12" ht="25.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2:12" ht="15.75" customHeight="1" thickBot="1">
      <c r="B2" s="44" t="s">
        <v>1</v>
      </c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2:12" ht="22.5" customHeight="1">
      <c r="B3" s="45" t="s">
        <v>2</v>
      </c>
      <c r="C3" s="48" t="s">
        <v>3</v>
      </c>
      <c r="D3" s="49" t="s">
        <v>4</v>
      </c>
      <c r="E3" s="48" t="s">
        <v>5</v>
      </c>
      <c r="F3" s="48"/>
      <c r="G3" s="48"/>
      <c r="H3" s="48"/>
      <c r="I3" s="49" t="s">
        <v>6</v>
      </c>
      <c r="J3" s="49" t="s">
        <v>7</v>
      </c>
      <c r="K3" s="51" t="s">
        <v>8</v>
      </c>
      <c r="L3" s="53" t="s">
        <v>9</v>
      </c>
    </row>
    <row r="4" spans="2:12" ht="14.25" customHeight="1">
      <c r="B4" s="46"/>
      <c r="C4" s="40"/>
      <c r="D4" s="42"/>
      <c r="E4" s="40" t="s">
        <v>10</v>
      </c>
      <c r="F4" s="41" t="s">
        <v>11</v>
      </c>
      <c r="G4" s="41" t="s">
        <v>12</v>
      </c>
      <c r="H4" s="40" t="s">
        <v>13</v>
      </c>
      <c r="I4" s="42"/>
      <c r="J4" s="42"/>
      <c r="K4" s="52"/>
      <c r="L4" s="54"/>
    </row>
    <row r="5" spans="2:12" ht="14.25" customHeight="1">
      <c r="B5" s="47"/>
      <c r="C5" s="41"/>
      <c r="D5" s="42"/>
      <c r="E5" s="41"/>
      <c r="F5" s="42"/>
      <c r="G5" s="42"/>
      <c r="H5" s="41"/>
      <c r="I5" s="42"/>
      <c r="J5" s="50"/>
      <c r="K5" s="52"/>
      <c r="L5" s="54"/>
    </row>
    <row r="6" spans="2:12" ht="17.25" customHeight="1">
      <c r="B6" s="35" t="s">
        <v>14</v>
      </c>
      <c r="C6" s="2" t="s">
        <v>14</v>
      </c>
      <c r="D6" s="3">
        <f>SUM(D9,D12,D15,D18,D21,D24,D27,D30,D33,D36,D39,D42)</f>
        <v>176521</v>
      </c>
      <c r="E6" s="3">
        <f t="shared" ref="E6:L6" si="0">SUM(E9,E12,E15,E18,E21,E24,E27,E30,E33,E36,E39,E42)</f>
        <v>86403</v>
      </c>
      <c r="F6" s="3">
        <f>SUM(F9,F12,F15,F18,F21,F24,F27,F30,F33,F36,F39,F42)</f>
        <v>6360</v>
      </c>
      <c r="G6" s="3">
        <f t="shared" si="0"/>
        <v>45965</v>
      </c>
      <c r="H6" s="3">
        <f t="shared" si="0"/>
        <v>138728</v>
      </c>
      <c r="I6" s="3">
        <f>SUM(I9,I12,I15,I18,I21,I24,I27,I30,I33,I36,I39,I42)</f>
        <v>3631</v>
      </c>
      <c r="J6" s="3">
        <f>SUM(J9,J12,J15,J18,J21,J24,J27,J30,J33,J36,J39,J42)</f>
        <v>8354</v>
      </c>
      <c r="K6" s="3">
        <f>SUM(K9,K12,K15,K18,K21,K24,K27,K30,K33,K36,K39,K42)</f>
        <v>19058</v>
      </c>
      <c r="L6" s="4">
        <f t="shared" si="0"/>
        <v>6750</v>
      </c>
    </row>
    <row r="7" spans="2:12" ht="16.5" customHeight="1">
      <c r="B7" s="35"/>
      <c r="C7" s="5" t="s">
        <v>15</v>
      </c>
      <c r="D7" s="6">
        <f>SUM(D10,D13,D16,D19,D22,D25,D28,D31,D34,D37,D40,D43)</f>
        <v>175196</v>
      </c>
      <c r="E7" s="6">
        <f>SUM(E10,E13,E16,E19,E22,E25,E28,E31,E34,E37,E40,E43)</f>
        <v>85174</v>
      </c>
      <c r="F7" s="6">
        <f t="shared" ref="F7:L8" si="1">SUM(F10,F13,F16,F19,F22,F25,F28,F31,F34,F37,F40,F43)</f>
        <v>6315</v>
      </c>
      <c r="G7" s="6">
        <f t="shared" si="1"/>
        <v>45914</v>
      </c>
      <c r="H7" s="6">
        <f t="shared" si="1"/>
        <v>137403</v>
      </c>
      <c r="I7" s="6">
        <f t="shared" si="1"/>
        <v>3631</v>
      </c>
      <c r="J7" s="6">
        <f t="shared" si="1"/>
        <v>8354</v>
      </c>
      <c r="K7" s="6">
        <f t="shared" si="1"/>
        <v>19058</v>
      </c>
      <c r="L7" s="7">
        <f t="shared" si="1"/>
        <v>6750</v>
      </c>
    </row>
    <row r="8" spans="2:12" ht="17.25" customHeight="1">
      <c r="B8" s="36"/>
      <c r="C8" s="8" t="s">
        <v>16</v>
      </c>
      <c r="D8" s="6">
        <f t="shared" ref="D8:L8" si="2">SUM(D11,D14,D17,D20,D23,D26,D29,D32,D35,D38,D41,D44)</f>
        <v>1325</v>
      </c>
      <c r="E8" s="6">
        <f t="shared" si="2"/>
        <v>1229</v>
      </c>
      <c r="F8" s="6">
        <f t="shared" si="2"/>
        <v>45</v>
      </c>
      <c r="G8" s="6">
        <f t="shared" si="2"/>
        <v>51</v>
      </c>
      <c r="H8" s="6">
        <f t="shared" si="2"/>
        <v>1325</v>
      </c>
      <c r="I8" s="6">
        <f t="shared" si="2"/>
        <v>0</v>
      </c>
      <c r="J8" s="6">
        <f t="shared" si="1"/>
        <v>0</v>
      </c>
      <c r="K8" s="6">
        <f t="shared" si="2"/>
        <v>0</v>
      </c>
      <c r="L8" s="7">
        <f t="shared" si="2"/>
        <v>0</v>
      </c>
    </row>
    <row r="9" spans="2:12" ht="17.25" customHeight="1">
      <c r="B9" s="37">
        <v>1</v>
      </c>
      <c r="C9" s="9" t="s">
        <v>14</v>
      </c>
      <c r="D9" s="10">
        <f t="shared" ref="D9:L9" si="3">SUM(D10:D11)</f>
        <v>20623</v>
      </c>
      <c r="E9" s="10">
        <f t="shared" si="3"/>
        <v>9342</v>
      </c>
      <c r="F9" s="10">
        <f t="shared" si="3"/>
        <v>3716</v>
      </c>
      <c r="G9" s="10">
        <f t="shared" si="3"/>
        <v>6649</v>
      </c>
      <c r="H9" s="10">
        <f t="shared" si="3"/>
        <v>19707</v>
      </c>
      <c r="I9" s="10">
        <f t="shared" si="3"/>
        <v>163</v>
      </c>
      <c r="J9" s="11">
        <f>SUM(J10:J11)</f>
        <v>0</v>
      </c>
      <c r="K9" s="10">
        <f t="shared" si="3"/>
        <v>443</v>
      </c>
      <c r="L9" s="12">
        <f t="shared" si="3"/>
        <v>310</v>
      </c>
    </row>
    <row r="10" spans="2:12" ht="17.25" customHeight="1">
      <c r="B10" s="38"/>
      <c r="C10" s="13" t="s">
        <v>15</v>
      </c>
      <c r="D10" s="14">
        <f>SUM(H10:L10)</f>
        <v>20492</v>
      </c>
      <c r="E10" s="14">
        <f>SUM('[1]8월관람객현황'!D7:G7)</f>
        <v>9224</v>
      </c>
      <c r="F10" s="14">
        <f>[1]가야누리.특별전!M7-[1]가야누리.특별전!V7</f>
        <v>3703</v>
      </c>
      <c r="G10" s="14">
        <f>[1]가야누리.특별전!C7-[1]가야누리.특별전!L7</f>
        <v>6649</v>
      </c>
      <c r="H10" s="14">
        <f>SUM(E10:G10)</f>
        <v>19576</v>
      </c>
      <c r="I10" s="14">
        <f>'[1]8월관람객현황'!V7</f>
        <v>163</v>
      </c>
      <c r="J10" s="14">
        <f>'[1]8월관람객현황'!AA7</f>
        <v>0</v>
      </c>
      <c r="K10" s="14">
        <f>SUM('[1]8월관람객현황'!W7:Y7)</f>
        <v>443</v>
      </c>
      <c r="L10" s="15">
        <f>SUM('[1]8월관람객현황'!AB7)</f>
        <v>310</v>
      </c>
    </row>
    <row r="11" spans="2:12" ht="17.25" customHeight="1">
      <c r="B11" s="39"/>
      <c r="C11" s="16" t="s">
        <v>16</v>
      </c>
      <c r="D11" s="17">
        <f>SUM(E11:G11)</f>
        <v>131</v>
      </c>
      <c r="E11" s="17">
        <f>'[1]8월관람객현황'!H7</f>
        <v>118</v>
      </c>
      <c r="F11" s="17">
        <f>[1]가야누리.특별전!V7</f>
        <v>13</v>
      </c>
      <c r="G11" s="17">
        <f>[1]가야누리.특별전!L7</f>
        <v>0</v>
      </c>
      <c r="H11" s="14">
        <f>SUM(E11:G11)</f>
        <v>131</v>
      </c>
      <c r="I11" s="17"/>
      <c r="J11" s="17"/>
      <c r="K11" s="17"/>
      <c r="L11" s="18"/>
    </row>
    <row r="12" spans="2:12" ht="17.25" customHeight="1">
      <c r="B12" s="37">
        <v>2</v>
      </c>
      <c r="C12" s="9" t="s">
        <v>14</v>
      </c>
      <c r="D12" s="10">
        <f t="shared" ref="D12:L12" si="4">SUM(D13:D14)</f>
        <v>23118</v>
      </c>
      <c r="E12" s="10">
        <f t="shared" si="4"/>
        <v>8764</v>
      </c>
      <c r="F12" s="10">
        <f t="shared" si="4"/>
        <v>2644</v>
      </c>
      <c r="G12" s="10">
        <f t="shared" si="4"/>
        <v>5554</v>
      </c>
      <c r="H12" s="10">
        <f t="shared" si="4"/>
        <v>16962</v>
      </c>
      <c r="I12" s="10">
        <f t="shared" si="4"/>
        <v>105</v>
      </c>
      <c r="J12" s="10">
        <f>SUM(J13:J14)</f>
        <v>0</v>
      </c>
      <c r="K12" s="10">
        <f t="shared" si="4"/>
        <v>5431</v>
      </c>
      <c r="L12" s="12">
        <f t="shared" si="4"/>
        <v>620</v>
      </c>
    </row>
    <row r="13" spans="2:12" ht="17.25" customHeight="1">
      <c r="B13" s="38"/>
      <c r="C13" s="13" t="s">
        <v>15</v>
      </c>
      <c r="D13" s="14">
        <f>SUM(H13:L13)</f>
        <v>22921</v>
      </c>
      <c r="E13" s="14">
        <f>SUM('[1]8월관람객현황'!D40:G40)</f>
        <v>8616</v>
      </c>
      <c r="F13" s="14">
        <f>[1]가야누리.특별전!M40-[1]가야누리.특별전!V40</f>
        <v>2612</v>
      </c>
      <c r="G13" s="14">
        <f>[1]가야누리.특별전!C40-[1]가야누리.특별전!L40</f>
        <v>5537</v>
      </c>
      <c r="H13" s="14">
        <f>SUM(E13:G13)</f>
        <v>16765</v>
      </c>
      <c r="I13" s="14">
        <f>'[1]8월관람객현황'!V40</f>
        <v>105</v>
      </c>
      <c r="J13" s="14">
        <f>'[1]8월관람객현황'!AA40</f>
        <v>0</v>
      </c>
      <c r="K13" s="14">
        <f>SUM('[1]8월관람객현황'!W40:Y40)</f>
        <v>5431</v>
      </c>
      <c r="L13" s="15">
        <f>SUM('[1]8월관람객현황'!AB40)</f>
        <v>620</v>
      </c>
    </row>
    <row r="14" spans="2:12" ht="17.25" customHeight="1">
      <c r="B14" s="39"/>
      <c r="C14" s="16" t="s">
        <v>16</v>
      </c>
      <c r="D14" s="17">
        <f>SUM(E14:G14)</f>
        <v>197</v>
      </c>
      <c r="E14" s="17">
        <f>'[1]8월관람객현황'!H40</f>
        <v>148</v>
      </c>
      <c r="F14" s="17">
        <f>[1]가야누리.특별전!V40</f>
        <v>32</v>
      </c>
      <c r="G14" s="17">
        <f>[1]가야누리.특별전!L40</f>
        <v>17</v>
      </c>
      <c r="H14" s="14">
        <f>SUM(E14:G14)</f>
        <v>197</v>
      </c>
      <c r="I14" s="17"/>
      <c r="J14" s="17"/>
      <c r="K14" s="17"/>
      <c r="L14" s="18"/>
    </row>
    <row r="15" spans="2:12" ht="17.25" customHeight="1">
      <c r="B15" s="31">
        <v>3</v>
      </c>
      <c r="C15" s="19" t="s">
        <v>14</v>
      </c>
      <c r="D15" s="10">
        <f t="shared" ref="D15:L15" si="5">SUM(D16:D17)</f>
        <v>19141</v>
      </c>
      <c r="E15" s="10">
        <f t="shared" si="5"/>
        <v>11531</v>
      </c>
      <c r="F15" s="10">
        <f t="shared" si="5"/>
        <v>0</v>
      </c>
      <c r="G15" s="10">
        <f t="shared" si="5"/>
        <v>5631</v>
      </c>
      <c r="H15" s="10">
        <f t="shared" si="5"/>
        <v>17162</v>
      </c>
      <c r="I15" s="10">
        <f t="shared" si="5"/>
        <v>339</v>
      </c>
      <c r="J15" s="10">
        <f>SUM(J16:J17)</f>
        <v>0</v>
      </c>
      <c r="K15" s="10">
        <f t="shared" si="5"/>
        <v>1390</v>
      </c>
      <c r="L15" s="12">
        <f t="shared" si="5"/>
        <v>250</v>
      </c>
    </row>
    <row r="16" spans="2:12" ht="17.25" customHeight="1">
      <c r="B16" s="32"/>
      <c r="C16" s="20" t="s">
        <v>15</v>
      </c>
      <c r="D16" s="14">
        <f>SUM(H16:L16)</f>
        <v>18997</v>
      </c>
      <c r="E16" s="14">
        <f>SUM('[1]8월관람객현황'!D71:G71)</f>
        <v>11397</v>
      </c>
      <c r="F16" s="14">
        <f>[1]가야누리.특별전!M71-[1]가야누리.특별전!V71</f>
        <v>0</v>
      </c>
      <c r="G16" s="14">
        <f>[1]가야누리.특별전!C71-[1]가야누리.특별전!L71</f>
        <v>5621</v>
      </c>
      <c r="H16" s="14">
        <f>SUM(E16:G16)</f>
        <v>17018</v>
      </c>
      <c r="I16" s="14">
        <f>'[1]8월관람객현황'!V71</f>
        <v>339</v>
      </c>
      <c r="J16" s="14">
        <f>'[1]8월관람객현황'!AA71</f>
        <v>0</v>
      </c>
      <c r="K16" s="14">
        <f>SUM('[1]8월관람객현황'!W71:Y71)</f>
        <v>1390</v>
      </c>
      <c r="L16" s="15">
        <f>SUM('[1]8월관람객현황'!AB71)</f>
        <v>250</v>
      </c>
    </row>
    <row r="17" spans="2:12" ht="17.25" customHeight="1">
      <c r="B17" s="34"/>
      <c r="C17" s="21" t="s">
        <v>16</v>
      </c>
      <c r="D17" s="17">
        <f>SUM(E17:G17)</f>
        <v>144</v>
      </c>
      <c r="E17" s="17">
        <f>'[1]8월관람객현황'!H71</f>
        <v>134</v>
      </c>
      <c r="F17" s="17">
        <f>[1]가야누리.특별전!V71</f>
        <v>0</v>
      </c>
      <c r="G17" s="17">
        <f>[1]가야누리.특별전!L71</f>
        <v>10</v>
      </c>
      <c r="H17" s="14">
        <f>SUM(E17:G17)</f>
        <v>144</v>
      </c>
      <c r="I17" s="17"/>
      <c r="J17" s="17"/>
      <c r="K17" s="17"/>
      <c r="L17" s="18"/>
    </row>
    <row r="18" spans="2:12" ht="17.25" customHeight="1">
      <c r="B18" s="31">
        <v>4</v>
      </c>
      <c r="C18" s="19" t="s">
        <v>14</v>
      </c>
      <c r="D18" s="10">
        <f t="shared" ref="D18:L18" si="6">SUM(D19:D20)</f>
        <v>45583</v>
      </c>
      <c r="E18" s="10">
        <f t="shared" si="6"/>
        <v>22502</v>
      </c>
      <c r="F18" s="10">
        <f t="shared" si="6"/>
        <v>0</v>
      </c>
      <c r="G18" s="10">
        <f t="shared" si="6"/>
        <v>9773</v>
      </c>
      <c r="H18" s="10">
        <f t="shared" si="6"/>
        <v>32275</v>
      </c>
      <c r="I18" s="10">
        <f t="shared" si="6"/>
        <v>954</v>
      </c>
      <c r="J18" s="10">
        <f>SUM(J19:J20)</f>
        <v>2587</v>
      </c>
      <c r="K18" s="10">
        <f t="shared" si="6"/>
        <v>4867</v>
      </c>
      <c r="L18" s="12">
        <f t="shared" si="6"/>
        <v>4900</v>
      </c>
    </row>
    <row r="19" spans="2:12" ht="17.25" customHeight="1">
      <c r="B19" s="32"/>
      <c r="C19" s="20" t="s">
        <v>15</v>
      </c>
      <c r="D19" s="14">
        <f>SUM(H19:L19)</f>
        <v>45343</v>
      </c>
      <c r="E19" s="14">
        <f>SUM('[1]8월관람객현황'!D104:G104)</f>
        <v>22274</v>
      </c>
      <c r="F19" s="14">
        <f>[1]가야누리.특별전!M104-[1]가야누리.특별전!V104</f>
        <v>0</v>
      </c>
      <c r="G19" s="14">
        <f>[1]가야누리.특별전!C104-[1]가야누리.특별전!L104</f>
        <v>9761</v>
      </c>
      <c r="H19" s="14">
        <f>SUM(E19:G19)</f>
        <v>32035</v>
      </c>
      <c r="I19" s="14">
        <f>'[1]8월관람객현황'!V104</f>
        <v>954</v>
      </c>
      <c r="J19" s="14">
        <f>'[1]8월관람객현황'!AA104</f>
        <v>2587</v>
      </c>
      <c r="K19" s="14">
        <f>SUM('[1]8월관람객현황'!W104:Y104)</f>
        <v>4867</v>
      </c>
      <c r="L19" s="15">
        <f>SUM('[1]8월관람객현황'!AB104)</f>
        <v>4900</v>
      </c>
    </row>
    <row r="20" spans="2:12" ht="17.25" customHeight="1">
      <c r="B20" s="34"/>
      <c r="C20" s="21" t="s">
        <v>16</v>
      </c>
      <c r="D20" s="17">
        <f>SUM(E20:G20)</f>
        <v>240</v>
      </c>
      <c r="E20" s="17">
        <f>'[1]8월관람객현황'!H104</f>
        <v>228</v>
      </c>
      <c r="F20" s="17">
        <f>[1]가야누리.특별전!V104</f>
        <v>0</v>
      </c>
      <c r="G20" s="17">
        <f>[1]가야누리.특별전!L104</f>
        <v>12</v>
      </c>
      <c r="H20" s="14">
        <f>SUM(E20:G20)</f>
        <v>240</v>
      </c>
      <c r="I20" s="17"/>
      <c r="J20" s="17"/>
      <c r="K20" s="17"/>
      <c r="L20" s="18"/>
    </row>
    <row r="21" spans="2:12" ht="17.25" customHeight="1">
      <c r="B21" s="31">
        <v>5</v>
      </c>
      <c r="C21" s="19" t="s">
        <v>14</v>
      </c>
      <c r="D21" s="10">
        <f t="shared" ref="D21:L21" si="7">SUM(D22:D23)</f>
        <v>41140</v>
      </c>
      <c r="E21" s="10">
        <f t="shared" si="7"/>
        <v>21892</v>
      </c>
      <c r="F21" s="10">
        <f t="shared" si="7"/>
        <v>0</v>
      </c>
      <c r="G21" s="10">
        <f t="shared" si="7"/>
        <v>10234</v>
      </c>
      <c r="H21" s="10">
        <f t="shared" si="7"/>
        <v>32126</v>
      </c>
      <c r="I21" s="10">
        <f t="shared" si="7"/>
        <v>1061</v>
      </c>
      <c r="J21" s="10">
        <f>SUM(J22:J23)</f>
        <v>3304</v>
      </c>
      <c r="K21" s="10">
        <f t="shared" si="7"/>
        <v>4649</v>
      </c>
      <c r="L21" s="12">
        <f t="shared" si="7"/>
        <v>0</v>
      </c>
    </row>
    <row r="22" spans="2:12" ht="17.25" customHeight="1">
      <c r="B22" s="32"/>
      <c r="C22" s="20" t="s">
        <v>15</v>
      </c>
      <c r="D22" s="14">
        <f>SUM(H22:L22)</f>
        <v>40691</v>
      </c>
      <c r="E22" s="14">
        <f>SUM('[1]8월관람객현황'!D136:G136)</f>
        <v>21455</v>
      </c>
      <c r="F22" s="14">
        <f>[1]가야누리.특별전!M136-[1]가야누리.특별전!V136</f>
        <v>0</v>
      </c>
      <c r="G22" s="14">
        <f>[1]가야누리.특별전!C136-[1]가야누리.특별전!L136</f>
        <v>10222</v>
      </c>
      <c r="H22" s="14">
        <f>SUM(E22:G22)</f>
        <v>31677</v>
      </c>
      <c r="I22" s="14">
        <f>'[1]8월관람객현황'!V136</f>
        <v>1061</v>
      </c>
      <c r="J22" s="14">
        <f>'[1]8월관람객현황'!AA136</f>
        <v>3304</v>
      </c>
      <c r="K22" s="14">
        <f>SUM('[1]8월관람객현황'!W136:Y136)</f>
        <v>4649</v>
      </c>
      <c r="L22" s="15">
        <f>SUM('[1]8월관람객현황'!AB136)</f>
        <v>0</v>
      </c>
    </row>
    <row r="23" spans="2:12" ht="17.25" customHeight="1">
      <c r="B23" s="34"/>
      <c r="C23" s="21" t="s">
        <v>16</v>
      </c>
      <c r="D23" s="17">
        <f>SUM(E23:G23)</f>
        <v>449</v>
      </c>
      <c r="E23" s="17">
        <f>'[1]8월관람객현황'!H136</f>
        <v>437</v>
      </c>
      <c r="F23" s="17">
        <f>[1]가야누리.특별전!V136</f>
        <v>0</v>
      </c>
      <c r="G23" s="17">
        <f>[1]가야누리.특별전!L136</f>
        <v>12</v>
      </c>
      <c r="H23" s="14">
        <f>SUM(E23:G23)</f>
        <v>449</v>
      </c>
      <c r="I23" s="17"/>
      <c r="J23" s="17"/>
      <c r="K23" s="17"/>
      <c r="L23" s="18"/>
    </row>
    <row r="24" spans="2:12" ht="17.25" customHeight="1">
      <c r="B24" s="31">
        <v>6</v>
      </c>
      <c r="C24" s="19" t="s">
        <v>14</v>
      </c>
      <c r="D24" s="10">
        <f t="shared" ref="D24:L24" si="8">SUM(D25:D26)</f>
        <v>26916</v>
      </c>
      <c r="E24" s="10">
        <f t="shared" si="8"/>
        <v>12372</v>
      </c>
      <c r="F24" s="10">
        <f t="shared" si="8"/>
        <v>0</v>
      </c>
      <c r="G24" s="10">
        <f t="shared" si="8"/>
        <v>8124</v>
      </c>
      <c r="H24" s="10">
        <f t="shared" si="8"/>
        <v>20496</v>
      </c>
      <c r="I24" s="10">
        <f t="shared" si="8"/>
        <v>1009</v>
      </c>
      <c r="J24" s="10">
        <f>SUM(J25:J26)</f>
        <v>2463</v>
      </c>
      <c r="K24" s="10">
        <f t="shared" si="8"/>
        <v>2278</v>
      </c>
      <c r="L24" s="12">
        <f t="shared" si="8"/>
        <v>670</v>
      </c>
    </row>
    <row r="25" spans="2:12" ht="17.25" customHeight="1">
      <c r="B25" s="32"/>
      <c r="C25" s="20" t="s">
        <v>15</v>
      </c>
      <c r="D25" s="14">
        <f>SUM(H25:L25)</f>
        <v>26752</v>
      </c>
      <c r="E25" s="14">
        <f>SUM('[1]8월관람객현황'!D169:G169)</f>
        <v>12208</v>
      </c>
      <c r="F25" s="14">
        <f>[1]가야누리.특별전!M169-[1]가야누리.특별전!V169</f>
        <v>0</v>
      </c>
      <c r="G25" s="14">
        <f>[1]가야누리.특별전!C169-[1]가야누리.특별전!L169</f>
        <v>8124</v>
      </c>
      <c r="H25" s="14">
        <f>SUM(E25:G25)</f>
        <v>20332</v>
      </c>
      <c r="I25" s="14">
        <f>'[1]8월관람객현황'!V169</f>
        <v>1009</v>
      </c>
      <c r="J25" s="14">
        <f>'[1]8월관람객현황'!AA169</f>
        <v>2463</v>
      </c>
      <c r="K25" s="14">
        <f>SUM('[1]8월관람객현황'!W169:Y169)</f>
        <v>2278</v>
      </c>
      <c r="L25" s="15">
        <f>SUM('[1]8월관람객현황'!AB169)</f>
        <v>670</v>
      </c>
    </row>
    <row r="26" spans="2:12" ht="17.25" customHeight="1">
      <c r="B26" s="34"/>
      <c r="C26" s="21" t="s">
        <v>16</v>
      </c>
      <c r="D26" s="17">
        <f>SUM(E26:G26)</f>
        <v>164</v>
      </c>
      <c r="E26" s="17">
        <f>'[1]8월관람객현황'!H169</f>
        <v>164</v>
      </c>
      <c r="F26" s="17">
        <f>[1]가야누리.특별전!V169</f>
        <v>0</v>
      </c>
      <c r="G26" s="17">
        <f>[1]가야누리.특별전!L169</f>
        <v>0</v>
      </c>
      <c r="H26" s="14">
        <f>SUM(E26:G26)</f>
        <v>164</v>
      </c>
      <c r="I26" s="17"/>
      <c r="J26" s="17"/>
      <c r="K26" s="17"/>
      <c r="L26" s="18"/>
    </row>
    <row r="27" spans="2:12" ht="17.25" customHeight="1">
      <c r="B27" s="31">
        <v>7</v>
      </c>
      <c r="C27" s="19" t="s">
        <v>14</v>
      </c>
      <c r="D27" s="10"/>
      <c r="E27" s="10"/>
      <c r="F27" s="10"/>
      <c r="G27" s="10"/>
      <c r="H27" s="10"/>
      <c r="I27" s="10"/>
      <c r="J27" s="10"/>
      <c r="K27" s="10"/>
      <c r="L27" s="12"/>
    </row>
    <row r="28" spans="2:12" ht="17.25" customHeight="1">
      <c r="B28" s="32"/>
      <c r="C28" s="20" t="s">
        <v>15</v>
      </c>
      <c r="D28" s="14"/>
      <c r="E28" s="14"/>
      <c r="F28" s="14"/>
      <c r="G28" s="14"/>
      <c r="H28" s="14"/>
      <c r="I28" s="14"/>
      <c r="J28" s="14"/>
      <c r="K28" s="14"/>
      <c r="L28" s="15"/>
    </row>
    <row r="29" spans="2:12" ht="17.25" customHeight="1">
      <c r="B29" s="34"/>
      <c r="C29" s="21" t="s">
        <v>16</v>
      </c>
      <c r="D29" s="17"/>
      <c r="E29" s="17"/>
      <c r="F29" s="17"/>
      <c r="G29" s="17"/>
      <c r="H29" s="14"/>
      <c r="I29" s="17"/>
      <c r="J29" s="17"/>
      <c r="K29" s="17"/>
      <c r="L29" s="18"/>
    </row>
    <row r="30" spans="2:12" ht="17.25" customHeight="1">
      <c r="B30" s="31">
        <v>8</v>
      </c>
      <c r="C30" s="19" t="s">
        <v>14</v>
      </c>
      <c r="D30" s="10"/>
      <c r="E30" s="10"/>
      <c r="F30" s="10"/>
      <c r="G30" s="10"/>
      <c r="H30" s="10"/>
      <c r="I30" s="10"/>
      <c r="J30" s="10"/>
      <c r="K30" s="10"/>
      <c r="L30" s="12"/>
    </row>
    <row r="31" spans="2:12" ht="17.25" customHeight="1">
      <c r="B31" s="32"/>
      <c r="C31" s="20" t="s">
        <v>15</v>
      </c>
      <c r="D31" s="14"/>
      <c r="E31" s="14"/>
      <c r="F31" s="14"/>
      <c r="G31" s="14"/>
      <c r="H31" s="14"/>
      <c r="I31" s="14"/>
      <c r="J31" s="14"/>
      <c r="K31" s="14"/>
      <c r="L31" s="15"/>
    </row>
    <row r="32" spans="2:12" ht="17.25" customHeight="1">
      <c r="B32" s="34"/>
      <c r="C32" s="21" t="s">
        <v>16</v>
      </c>
      <c r="D32" s="17"/>
      <c r="E32" s="17"/>
      <c r="F32" s="17"/>
      <c r="G32" s="17"/>
      <c r="H32" s="14"/>
      <c r="I32" s="17"/>
      <c r="J32" s="17"/>
      <c r="K32" s="17"/>
      <c r="L32" s="18"/>
    </row>
    <row r="33" spans="2:12" ht="17.25" customHeight="1">
      <c r="B33" s="31">
        <v>9</v>
      </c>
      <c r="C33" s="22" t="s">
        <v>14</v>
      </c>
      <c r="D33" s="10"/>
      <c r="E33" s="10"/>
      <c r="F33" s="10"/>
      <c r="G33" s="10"/>
      <c r="H33" s="10"/>
      <c r="I33" s="10"/>
      <c r="J33" s="10"/>
      <c r="K33" s="10"/>
      <c r="L33" s="12"/>
    </row>
    <row r="34" spans="2:12" ht="17.25" customHeight="1">
      <c r="B34" s="32"/>
      <c r="C34" s="20" t="s">
        <v>15</v>
      </c>
      <c r="D34" s="14"/>
      <c r="E34" s="14"/>
      <c r="F34" s="14"/>
      <c r="G34" s="14"/>
      <c r="H34" s="14"/>
      <c r="I34" s="14"/>
      <c r="J34" s="14"/>
      <c r="K34" s="14"/>
      <c r="L34" s="15"/>
    </row>
    <row r="35" spans="2:12" ht="17.25" customHeight="1">
      <c r="B35" s="34"/>
      <c r="C35" s="23" t="s">
        <v>16</v>
      </c>
      <c r="D35" s="17"/>
      <c r="E35" s="17"/>
      <c r="F35" s="17"/>
      <c r="G35" s="17"/>
      <c r="H35" s="14"/>
      <c r="I35" s="17"/>
      <c r="J35" s="17"/>
      <c r="K35" s="17"/>
      <c r="L35" s="18"/>
    </row>
    <row r="36" spans="2:12" ht="19.5" customHeight="1">
      <c r="B36" s="31">
        <v>10</v>
      </c>
      <c r="C36" s="19" t="s">
        <v>14</v>
      </c>
      <c r="D36" s="10"/>
      <c r="E36" s="10"/>
      <c r="F36" s="10"/>
      <c r="G36" s="10"/>
      <c r="H36" s="10"/>
      <c r="I36" s="10"/>
      <c r="J36" s="10"/>
      <c r="K36" s="10"/>
      <c r="L36" s="12"/>
    </row>
    <row r="37" spans="2:12" ht="17.25" customHeight="1">
      <c r="B37" s="32"/>
      <c r="C37" s="20" t="s">
        <v>15</v>
      </c>
      <c r="D37" s="14"/>
      <c r="E37" s="14"/>
      <c r="F37" s="14"/>
      <c r="G37" s="14"/>
      <c r="H37" s="14"/>
      <c r="I37" s="14"/>
      <c r="J37" s="14"/>
      <c r="K37" s="14"/>
      <c r="L37" s="15"/>
    </row>
    <row r="38" spans="2:12" ht="17.25" customHeight="1">
      <c r="B38" s="34"/>
      <c r="C38" s="23" t="s">
        <v>16</v>
      </c>
      <c r="D38" s="17"/>
      <c r="E38" s="17"/>
      <c r="F38" s="17"/>
      <c r="G38" s="17"/>
      <c r="H38" s="14"/>
      <c r="I38" s="17"/>
      <c r="J38" s="17"/>
      <c r="K38" s="17"/>
      <c r="L38" s="18"/>
    </row>
    <row r="39" spans="2:12" ht="17.25" customHeight="1">
      <c r="B39" s="31">
        <v>11</v>
      </c>
      <c r="C39" s="19" t="s">
        <v>14</v>
      </c>
      <c r="D39" s="10"/>
      <c r="E39" s="10"/>
      <c r="F39" s="10"/>
      <c r="G39" s="10"/>
      <c r="H39" s="10"/>
      <c r="I39" s="10"/>
      <c r="J39" s="10"/>
      <c r="K39" s="10"/>
      <c r="L39" s="12"/>
    </row>
    <row r="40" spans="2:12" ht="17.25" customHeight="1">
      <c r="B40" s="32"/>
      <c r="C40" s="20" t="s">
        <v>15</v>
      </c>
      <c r="D40" s="14"/>
      <c r="E40" s="14"/>
      <c r="F40" s="14"/>
      <c r="G40" s="14"/>
      <c r="H40" s="14"/>
      <c r="I40" s="14"/>
      <c r="J40" s="14"/>
      <c r="K40" s="14"/>
      <c r="L40" s="15"/>
    </row>
    <row r="41" spans="2:12" ht="17.25" customHeight="1">
      <c r="B41" s="34"/>
      <c r="C41" s="23" t="s">
        <v>16</v>
      </c>
      <c r="D41" s="17"/>
      <c r="E41" s="17"/>
      <c r="F41" s="17"/>
      <c r="G41" s="17"/>
      <c r="H41" s="14"/>
      <c r="I41" s="17"/>
      <c r="J41" s="17"/>
      <c r="K41" s="17"/>
      <c r="L41" s="18"/>
    </row>
    <row r="42" spans="2:12" ht="17.25" customHeight="1">
      <c r="B42" s="31">
        <v>12</v>
      </c>
      <c r="C42" s="19" t="s">
        <v>14</v>
      </c>
      <c r="D42" s="10"/>
      <c r="E42" s="10"/>
      <c r="F42" s="10"/>
      <c r="G42" s="10"/>
      <c r="H42" s="10"/>
      <c r="I42" s="10"/>
      <c r="J42" s="10"/>
      <c r="K42" s="10"/>
      <c r="L42" s="12"/>
    </row>
    <row r="43" spans="2:12" ht="17.25" customHeight="1">
      <c r="B43" s="32"/>
      <c r="C43" s="20" t="s">
        <v>15</v>
      </c>
      <c r="D43" s="14"/>
      <c r="E43" s="14"/>
      <c r="F43" s="14"/>
      <c r="G43" s="14"/>
      <c r="H43" s="14"/>
      <c r="I43" s="14"/>
      <c r="J43" s="14"/>
      <c r="K43" s="14"/>
      <c r="L43" s="15"/>
    </row>
    <row r="44" spans="2:12" ht="17.25" customHeight="1" thickBot="1">
      <c r="B44" s="33"/>
      <c r="C44" s="24" t="s">
        <v>16</v>
      </c>
      <c r="D44" s="25"/>
      <c r="E44" s="25"/>
      <c r="F44" s="25"/>
      <c r="G44" s="25"/>
      <c r="H44" s="25"/>
      <c r="I44" s="25"/>
      <c r="J44" s="25"/>
      <c r="K44" s="25"/>
      <c r="L44" s="26"/>
    </row>
    <row r="45" spans="2:12" ht="7.5" customHeight="1">
      <c r="B45" s="27"/>
      <c r="C45" s="28"/>
      <c r="D45" s="29"/>
      <c r="E45" s="30"/>
      <c r="F45" s="30"/>
      <c r="G45" s="30"/>
      <c r="H45" s="30"/>
      <c r="I45" s="30"/>
      <c r="J45" s="30"/>
      <c r="K45" s="30"/>
      <c r="L45" s="30"/>
    </row>
  </sheetData>
  <mergeCells count="27">
    <mergeCell ref="E4:E5"/>
    <mergeCell ref="F4:F5"/>
    <mergeCell ref="G4:G5"/>
    <mergeCell ref="H4:H5"/>
    <mergeCell ref="B1:L1"/>
    <mergeCell ref="B2:L2"/>
    <mergeCell ref="B3:B5"/>
    <mergeCell ref="C3:C5"/>
    <mergeCell ref="D3:D5"/>
    <mergeCell ref="E3:H3"/>
    <mergeCell ref="I3:I5"/>
    <mergeCell ref="J3:J5"/>
    <mergeCell ref="K3:K5"/>
    <mergeCell ref="L3:L5"/>
    <mergeCell ref="B15:B17"/>
    <mergeCell ref="B18:B20"/>
    <mergeCell ref="B21:B23"/>
    <mergeCell ref="B6:B8"/>
    <mergeCell ref="B9:B11"/>
    <mergeCell ref="B12:B14"/>
    <mergeCell ref="B42:B44"/>
    <mergeCell ref="B33:B35"/>
    <mergeCell ref="B36:B38"/>
    <mergeCell ref="B39:B41"/>
    <mergeCell ref="B24:B26"/>
    <mergeCell ref="B27:B29"/>
    <mergeCell ref="B30:B32"/>
  </mergeCells>
  <phoneticPr fontId="3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전산업무</cp:lastModifiedBy>
  <dcterms:created xsi:type="dcterms:W3CDTF">2018-08-07T04:04:04Z</dcterms:created>
  <dcterms:modified xsi:type="dcterms:W3CDTF">2018-08-07T04:27:44Z</dcterms:modified>
</cp:coreProperties>
</file>