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F41"/>
  <c r="E41"/>
  <c r="D41"/>
  <c r="K40"/>
  <c r="J40"/>
  <c r="I40"/>
  <c r="G40"/>
  <c r="H40" s="1"/>
  <c r="F40"/>
  <c r="E40"/>
  <c r="K39"/>
  <c r="J39"/>
  <c r="I39"/>
  <c r="G39"/>
  <c r="F39"/>
  <c r="E39"/>
  <c r="G38"/>
  <c r="F38"/>
  <c r="E38"/>
  <c r="H38" s="1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D23" s="1"/>
  <c r="E23"/>
  <c r="H23" s="1"/>
  <c r="K22"/>
  <c r="J22"/>
  <c r="I22"/>
  <c r="G22"/>
  <c r="F22"/>
  <c r="E22"/>
  <c r="H22" s="1"/>
  <c r="K21"/>
  <c r="J21"/>
  <c r="I21"/>
  <c r="G21"/>
  <c r="F21"/>
  <c r="E21"/>
  <c r="H20"/>
  <c r="G20"/>
  <c r="F20"/>
  <c r="E20"/>
  <c r="D20"/>
  <c r="K19"/>
  <c r="J19"/>
  <c r="I19"/>
  <c r="G19"/>
  <c r="F19"/>
  <c r="H19" s="1"/>
  <c r="E19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D14" s="1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5" l="1"/>
  <c r="H24"/>
  <c r="D31"/>
  <c r="H30"/>
  <c r="D34"/>
  <c r="H33"/>
  <c r="D13"/>
  <c r="D12" s="1"/>
  <c r="H12"/>
  <c r="D37"/>
  <c r="D36" s="1"/>
  <c r="H36"/>
  <c r="D43"/>
  <c r="D42" s="1"/>
  <c r="H42"/>
  <c r="D16"/>
  <c r="H15"/>
  <c r="D19"/>
  <c r="D18" s="1"/>
  <c r="H18"/>
  <c r="D22"/>
  <c r="D21" s="1"/>
  <c r="H21"/>
  <c r="D40"/>
  <c r="D39" s="1"/>
  <c r="H39"/>
  <c r="D10"/>
  <c r="H9"/>
  <c r="H6" s="1"/>
  <c r="H7"/>
  <c r="D32"/>
  <c r="D44"/>
  <c r="D17"/>
  <c r="D26"/>
  <c r="D11"/>
  <c r="D35"/>
  <c r="D9" l="1"/>
  <c r="D7"/>
  <c r="D15"/>
  <c r="D33"/>
  <c r="D24"/>
  <c r="D30"/>
  <c r="D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<sst xmlns="http://schemas.openxmlformats.org/spreadsheetml/2006/main" count="53" uniqueCount="16">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</sst>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11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11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5954</v>
          </cell>
          <cell r="E169">
            <v>1246</v>
          </cell>
          <cell r="F169">
            <v>3296</v>
          </cell>
          <cell r="G169">
            <v>2381</v>
          </cell>
          <cell r="H169">
            <v>82</v>
          </cell>
          <cell r="V169">
            <v>863</v>
          </cell>
          <cell r="W169">
            <v>1142</v>
          </cell>
          <cell r="X169">
            <v>0</v>
          </cell>
          <cell r="Y169">
            <v>335</v>
          </cell>
          <cell r="AA169">
            <v>0</v>
          </cell>
          <cell r="AB169">
            <v>1413</v>
          </cell>
        </row>
        <row r="201">
          <cell r="D201">
            <v>7301</v>
          </cell>
          <cell r="E201">
            <v>384</v>
          </cell>
          <cell r="F201">
            <v>3776</v>
          </cell>
          <cell r="G201">
            <v>1056</v>
          </cell>
          <cell r="H201">
            <v>223</v>
          </cell>
          <cell r="V201">
            <v>839</v>
          </cell>
          <cell r="W201">
            <v>2271</v>
          </cell>
          <cell r="X201">
            <v>0</v>
          </cell>
          <cell r="Y201">
            <v>350</v>
          </cell>
          <cell r="AA201">
            <v>0</v>
          </cell>
          <cell r="AB201">
            <v>0</v>
          </cell>
        </row>
        <row r="234">
          <cell r="D234">
            <v>11045</v>
          </cell>
          <cell r="E234">
            <v>623</v>
          </cell>
          <cell r="F234">
            <v>5912</v>
          </cell>
          <cell r="G234">
            <v>796</v>
          </cell>
          <cell r="H234">
            <v>194</v>
          </cell>
          <cell r="V234">
            <v>421</v>
          </cell>
          <cell r="W234">
            <v>1338</v>
          </cell>
          <cell r="X234">
            <v>0</v>
          </cell>
          <cell r="Y234">
            <v>654</v>
          </cell>
          <cell r="AA234">
            <v>0</v>
          </cell>
          <cell r="AB234">
            <v>0</v>
          </cell>
        </row>
        <row r="267">
          <cell r="D267">
            <v>5448</v>
          </cell>
          <cell r="E267">
            <v>2104</v>
          </cell>
          <cell r="F267">
            <v>3193</v>
          </cell>
          <cell r="G267">
            <v>5248</v>
          </cell>
          <cell r="H267">
            <v>176</v>
          </cell>
          <cell r="V267">
            <v>1509</v>
          </cell>
          <cell r="W267">
            <v>2029</v>
          </cell>
          <cell r="X267">
            <v>0</v>
          </cell>
          <cell r="Y267">
            <v>428</v>
          </cell>
          <cell r="AA267">
            <v>0</v>
          </cell>
          <cell r="AB267">
            <v>442</v>
          </cell>
        </row>
        <row r="299">
          <cell r="D299">
            <v>10657</v>
          </cell>
          <cell r="E299">
            <v>1526</v>
          </cell>
          <cell r="F299">
            <v>5845</v>
          </cell>
          <cell r="G299">
            <v>8432</v>
          </cell>
          <cell r="H299">
            <v>234</v>
          </cell>
          <cell r="V299">
            <v>805</v>
          </cell>
          <cell r="W299">
            <v>6801</v>
          </cell>
          <cell r="X299">
            <v>0</v>
          </cell>
          <cell r="Y299">
            <v>529</v>
          </cell>
          <cell r="AA299">
            <v>0</v>
          </cell>
          <cell r="AB299">
            <v>3375</v>
          </cell>
        </row>
        <row r="332">
          <cell r="D332">
            <v>4374</v>
          </cell>
          <cell r="E332">
            <v>1351</v>
          </cell>
          <cell r="F332">
            <v>1485</v>
          </cell>
          <cell r="G332">
            <v>3100</v>
          </cell>
          <cell r="H332">
            <v>177</v>
          </cell>
          <cell r="V332">
            <v>1208</v>
          </cell>
          <cell r="W332">
            <v>879</v>
          </cell>
          <cell r="X332">
            <v>0</v>
          </cell>
          <cell r="Y332">
            <v>305</v>
          </cell>
          <cell r="AA332">
            <v>0</v>
          </cell>
          <cell r="AB332">
            <v>260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6"/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7201</v>
          </cell>
          <cell r="L169">
            <v>6</v>
          </cell>
          <cell r="M169">
            <v>685</v>
          </cell>
          <cell r="V169">
            <v>4</v>
          </cell>
        </row>
        <row r="201">
          <cell r="C201">
            <v>7519</v>
          </cell>
          <cell r="L201">
            <v>8</v>
          </cell>
          <cell r="M201">
            <v>5715</v>
          </cell>
          <cell r="V201">
            <v>5</v>
          </cell>
        </row>
        <row r="234">
          <cell r="C234">
            <v>10169</v>
          </cell>
          <cell r="L234">
            <v>2</v>
          </cell>
          <cell r="M234">
            <v>7684</v>
          </cell>
          <cell r="V234">
            <v>22</v>
          </cell>
        </row>
        <row r="267">
          <cell r="C267">
            <v>8457</v>
          </cell>
          <cell r="L267">
            <v>12</v>
          </cell>
          <cell r="M267">
            <v>4584</v>
          </cell>
          <cell r="V267">
            <v>15</v>
          </cell>
        </row>
        <row r="299">
          <cell r="C299">
            <v>8405</v>
          </cell>
          <cell r="L299">
            <v>10</v>
          </cell>
          <cell r="M299">
            <v>141</v>
          </cell>
          <cell r="V299">
            <v>4</v>
          </cell>
        </row>
        <row r="332">
          <cell r="C332">
            <v>6782</v>
          </cell>
          <cell r="L332">
            <v>8</v>
          </cell>
          <cell r="M332">
            <v>3690</v>
          </cell>
          <cell r="V332">
            <v>25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30" activePane="bottomRight" state="frozen"/>
      <selection pane="topRight" activeCell="E1" sqref="E1"/>
      <selection pane="bottomLeft" activeCell="A12" sqref="A12"/>
      <selection pane="bottomRight" activeCell="B39" sqref="B39:B41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361725</v>
      </c>
      <c r="E6" s="19">
        <f t="shared" ref="E6:K6" si="0">SUM(E9,E12,E15,E18,E21,E24,E27,E30,E33,E36,E39,E42)</f>
        <v>181769</v>
      </c>
      <c r="F6" s="19">
        <f>SUM(F9,F12,F15,F18,F21,F24,F27,F30,F33,F36,F39,F42)</f>
        <v>32855</v>
      </c>
      <c r="G6" s="19">
        <f t="shared" si="0"/>
        <v>84944</v>
      </c>
      <c r="H6" s="19">
        <f t="shared" si="0"/>
        <v>299568</v>
      </c>
      <c r="I6" s="19">
        <f>SUM(I9,I12,I15,I18,I21,I24,I27,I30,I33,I36,I39,I42)</f>
        <v>21320</v>
      </c>
      <c r="J6" s="19">
        <f>SUM(J9,J12,J15,J18,J21,J24,J27,J30,J33,J36,J39,J42)</f>
        <v>28114</v>
      </c>
      <c r="K6" s="20">
        <f t="shared" si="0"/>
        <v>12723</v>
      </c>
    </row>
    <row r="7" spans="2:15" ht="16.5" customHeight="1">
      <c r="B7" s="17"/>
      <c r="C7" s="21" t="s">
        <v>14</v>
      </c>
      <c r="D7" s="22">
        <f>SUM(D10,D13,D16,D19,D22,D25,D28,D31,D34,D37,D40,D43)</f>
        <v>359745</v>
      </c>
      <c r="E7" s="22">
        <f>SUM(E10,E13,E16,E19,E22,E25,E28,E31,E34,E37,E40,E43)</f>
        <v>179984</v>
      </c>
      <c r="F7" s="22">
        <f t="shared" ref="F7:K7" si="1">SUM(F10,F13,F16,F19,F22,F25,F28,F31,F34,F37,F40,F43)</f>
        <v>32734</v>
      </c>
      <c r="G7" s="22">
        <f t="shared" si="1"/>
        <v>84870</v>
      </c>
      <c r="H7" s="22">
        <f t="shared" si="1"/>
        <v>297588</v>
      </c>
      <c r="I7" s="22">
        <f t="shared" si="1"/>
        <v>21320</v>
      </c>
      <c r="J7" s="22">
        <f t="shared" si="1"/>
        <v>28114</v>
      </c>
      <c r="K7" s="23">
        <f t="shared" si="1"/>
        <v>12723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1980</v>
      </c>
      <c r="E8" s="22">
        <f t="shared" si="2"/>
        <v>1785</v>
      </c>
      <c r="F8" s="22">
        <f t="shared" si="2"/>
        <v>121</v>
      </c>
      <c r="G8" s="22">
        <f t="shared" si="2"/>
        <v>74</v>
      </c>
      <c r="H8" s="22">
        <f t="shared" si="2"/>
        <v>1980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SUM('[1]11월관람객현황'!D7:G7)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'[1]11월관람객현황'!V7</f>
        <v>3919</v>
      </c>
      <c r="J10" s="32">
        <f>SUM('[1]11월관람객현황'!W7:Y7)</f>
        <v>4415</v>
      </c>
      <c r="K10" s="33">
        <f>SUM('[1]11월관람객현황'!AA7:AB7)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'[1]11월관람객현황'!H7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SUM('[1]11월관람객현황'!D40:G40)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'[1]11월관람객현황'!V40</f>
        <v>3214</v>
      </c>
      <c r="J13" s="32">
        <f>SUM('[1]11월관람객현황'!W40:Y40)</f>
        <v>1300</v>
      </c>
      <c r="K13" s="33">
        <f>SUM('[1]11월관람객현황'!AA40:AB40)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'[1]11월관람객현황'!H40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SUM('[1]11월관람객현황'!D71:G71)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'[1]11월관람객현황'!V71</f>
        <v>1972</v>
      </c>
      <c r="J16" s="32">
        <f>SUM('[1]11월관람객현황'!W71:Y71)</f>
        <v>290</v>
      </c>
      <c r="K16" s="33">
        <f>SUM('[1]11월관람객현황'!AA71:AB71)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'[1]11월관람객현황'!H71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SUM('[1]11월관람객현황'!D104:G104)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'[1]11월관람객현황'!V104</f>
        <v>3472</v>
      </c>
      <c r="J19" s="32">
        <f>SUM('[1]11월관람객현황'!W104:Y104)</f>
        <v>887</v>
      </c>
      <c r="K19" s="33">
        <f>SUM('[1]11월관람객현황'!AA104:AB104)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'[1]11월관람객현황'!H104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SUM('[1]11월관람객현황'!D136:G136)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'[1]11월관람객현황'!V136</f>
        <v>3098</v>
      </c>
      <c r="J22" s="32">
        <f>SUM('[1]11월관람객현황'!W136:Y136)</f>
        <v>4161</v>
      </c>
      <c r="K22" s="33">
        <f>SUM('[1]11월관람객현황'!AA136:AB136)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'[1]11월관람객현황'!H136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24598</v>
      </c>
      <c r="E24" s="28">
        <f t="shared" si="8"/>
        <v>12959</v>
      </c>
      <c r="F24" s="28">
        <f t="shared" si="8"/>
        <v>685</v>
      </c>
      <c r="G24" s="28">
        <f t="shared" si="8"/>
        <v>7201</v>
      </c>
      <c r="H24" s="28">
        <f t="shared" si="8"/>
        <v>20845</v>
      </c>
      <c r="I24" s="28">
        <f t="shared" si="8"/>
        <v>863</v>
      </c>
      <c r="J24" s="28">
        <f t="shared" si="8"/>
        <v>1477</v>
      </c>
      <c r="K24" s="29">
        <f t="shared" si="8"/>
        <v>1413</v>
      </c>
    </row>
    <row r="25" spans="2:11" ht="17.25" customHeight="1">
      <c r="B25" s="40"/>
      <c r="C25" s="41" t="s">
        <v>14</v>
      </c>
      <c r="D25" s="32">
        <f>SUM(H25:K25)</f>
        <v>24506</v>
      </c>
      <c r="E25" s="32">
        <f>SUM('[1]11월관람객현황'!D169:G169)</f>
        <v>12877</v>
      </c>
      <c r="F25" s="32">
        <f>[1]가야누리.특별전!M169-[1]가야누리.특별전!V169</f>
        <v>681</v>
      </c>
      <c r="G25" s="32">
        <f>[1]가야누리.특별전!C169-[1]가야누리.특별전!L169</f>
        <v>7195</v>
      </c>
      <c r="H25" s="32">
        <f>SUM(E25:G25)</f>
        <v>20753</v>
      </c>
      <c r="I25" s="32">
        <f>'[1]11월관람객현황'!V169</f>
        <v>863</v>
      </c>
      <c r="J25" s="32">
        <f>SUM('[1]11월관람객현황'!W169:Y169)</f>
        <v>1477</v>
      </c>
      <c r="K25" s="33">
        <f>SUM('[1]11월관람객현황'!AA169:AB169)</f>
        <v>1413</v>
      </c>
    </row>
    <row r="26" spans="2:11" ht="17.25" customHeight="1">
      <c r="B26" s="42"/>
      <c r="C26" s="43" t="s">
        <v>15</v>
      </c>
      <c r="D26" s="36">
        <f>SUM(E26:G26)</f>
        <v>92</v>
      </c>
      <c r="E26" s="36">
        <f>'[1]11월관람객현황'!H169</f>
        <v>82</v>
      </c>
      <c r="F26" s="36">
        <f>[1]가야누리.특별전!V169</f>
        <v>4</v>
      </c>
      <c r="G26" s="36">
        <f>[1]가야누리.특별전!L169</f>
        <v>6</v>
      </c>
      <c r="H26" s="32">
        <f>SUM(E26:G26)</f>
        <v>92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29434</v>
      </c>
      <c r="E27" s="28">
        <f t="shared" si="9"/>
        <v>12740</v>
      </c>
      <c r="F27" s="28">
        <f t="shared" si="9"/>
        <v>5715</v>
      </c>
      <c r="G27" s="28">
        <f t="shared" si="9"/>
        <v>7519</v>
      </c>
      <c r="H27" s="28">
        <f t="shared" si="9"/>
        <v>25974</v>
      </c>
      <c r="I27" s="28">
        <f t="shared" si="9"/>
        <v>839</v>
      </c>
      <c r="J27" s="28">
        <f t="shared" si="9"/>
        <v>2621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29198</v>
      </c>
      <c r="E28" s="32">
        <f>SUM('[1]11월관람객현황'!D201:G201)</f>
        <v>12517</v>
      </c>
      <c r="F28" s="32">
        <f>[1]가야누리.특별전!M201-[1]가야누리.특별전!V201</f>
        <v>5710</v>
      </c>
      <c r="G28" s="32">
        <f>[1]가야누리.특별전!C201-[1]가야누리.특별전!L201</f>
        <v>7511</v>
      </c>
      <c r="H28" s="32">
        <f>SUM(E28:G28)</f>
        <v>25738</v>
      </c>
      <c r="I28" s="32">
        <f>'[1]11월관람객현황'!V201</f>
        <v>839</v>
      </c>
      <c r="J28" s="32">
        <f>SUM('[1]11월관람객현황'!W201:Y201)</f>
        <v>2621</v>
      </c>
      <c r="K28" s="33">
        <f>SUM('[1]11월관람객현황'!AA201:AB201)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236</v>
      </c>
      <c r="E29" s="36">
        <f>'[1]11월관람객현황'!H201</f>
        <v>223</v>
      </c>
      <c r="F29" s="36">
        <f>[1]가야누리.특별전!V201</f>
        <v>5</v>
      </c>
      <c r="G29" s="36">
        <f>[1]가야누리.특별전!L201</f>
        <v>8</v>
      </c>
      <c r="H29" s="32">
        <f>SUM(E29:G29)</f>
        <v>236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38836</v>
      </c>
      <c r="E30" s="28">
        <f t="shared" si="10"/>
        <v>18570</v>
      </c>
      <c r="F30" s="28">
        <f t="shared" si="10"/>
        <v>7684</v>
      </c>
      <c r="G30" s="28">
        <f t="shared" si="10"/>
        <v>10169</v>
      </c>
      <c r="H30" s="28">
        <f t="shared" si="10"/>
        <v>36423</v>
      </c>
      <c r="I30" s="28">
        <f t="shared" si="10"/>
        <v>421</v>
      </c>
      <c r="J30" s="28">
        <f t="shared" si="10"/>
        <v>1992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38618</v>
      </c>
      <c r="E31" s="32">
        <f>SUM('[1]11월관람객현황'!D234:G234)</f>
        <v>18376</v>
      </c>
      <c r="F31" s="32">
        <f>[1]가야누리.특별전!M234-[1]가야누리.특별전!V234</f>
        <v>7662</v>
      </c>
      <c r="G31" s="32">
        <f>[1]가야누리.특별전!C234-[1]가야누리.특별전!L234</f>
        <v>10167</v>
      </c>
      <c r="H31" s="32">
        <f>SUM(E31:G31)</f>
        <v>36205</v>
      </c>
      <c r="I31" s="32">
        <f>'[1]11월관람객현황'!V234</f>
        <v>421</v>
      </c>
      <c r="J31" s="32">
        <f>SUM('[1]11월관람객현황'!W234:Y234)</f>
        <v>1992</v>
      </c>
      <c r="K31" s="33">
        <f>SUM('[1]11월관람객현황'!AA234:AB234)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218</v>
      </c>
      <c r="E32" s="36">
        <f>'[1]11월관람객현황'!H234</f>
        <v>194</v>
      </c>
      <c r="F32" s="36">
        <f>[1]가야누리.특별전!V234</f>
        <v>22</v>
      </c>
      <c r="G32" s="36">
        <f>[1]가야누리.특별전!L234</f>
        <v>2</v>
      </c>
      <c r="H32" s="32">
        <f>SUM(E32:G32)</f>
        <v>218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33618</v>
      </c>
      <c r="E33" s="28">
        <f t="shared" si="11"/>
        <v>16169</v>
      </c>
      <c r="F33" s="28">
        <f t="shared" si="11"/>
        <v>4584</v>
      </c>
      <c r="G33" s="28">
        <f t="shared" si="11"/>
        <v>8457</v>
      </c>
      <c r="H33" s="28">
        <f t="shared" si="11"/>
        <v>29210</v>
      </c>
      <c r="I33" s="28">
        <f t="shared" si="11"/>
        <v>1509</v>
      </c>
      <c r="J33" s="28">
        <f t="shared" si="11"/>
        <v>2457</v>
      </c>
      <c r="K33" s="29">
        <f t="shared" si="11"/>
        <v>442</v>
      </c>
    </row>
    <row r="34" spans="2:11" ht="17.25" customHeight="1">
      <c r="B34" s="40"/>
      <c r="C34" s="41" t="s">
        <v>14</v>
      </c>
      <c r="D34" s="32">
        <f>SUM(H34:K34)</f>
        <v>33415</v>
      </c>
      <c r="E34" s="32">
        <f>SUM('[1]11월관람객현황'!D267:G267)</f>
        <v>15993</v>
      </c>
      <c r="F34" s="32">
        <f>[1]가야누리.특별전!M267-[1]가야누리.특별전!V267</f>
        <v>4569</v>
      </c>
      <c r="G34" s="32">
        <f>[1]가야누리.특별전!C267-[1]가야누리.특별전!L267</f>
        <v>8445</v>
      </c>
      <c r="H34" s="32">
        <f>SUM(E34:G34)</f>
        <v>29007</v>
      </c>
      <c r="I34" s="32">
        <f>'[1]11월관람객현황'!V267</f>
        <v>1509</v>
      </c>
      <c r="J34" s="32">
        <f>SUM('[1]11월관람객현황'!W267:Y267)</f>
        <v>2457</v>
      </c>
      <c r="K34" s="33">
        <f>SUM('[1]11월관람객현황'!AA267:AB267)</f>
        <v>442</v>
      </c>
    </row>
    <row r="35" spans="2:11" ht="17.25" customHeight="1">
      <c r="B35" s="42"/>
      <c r="C35" s="45" t="s">
        <v>15</v>
      </c>
      <c r="D35" s="36">
        <f>SUM(E35:G35)</f>
        <v>203</v>
      </c>
      <c r="E35" s="36">
        <f>'[1]11월관람객현황'!H267</f>
        <v>176</v>
      </c>
      <c r="F35" s="36">
        <f>[1]가야누리.특별전!V267</f>
        <v>15</v>
      </c>
      <c r="G35" s="36">
        <f>[1]가야누리.특별전!L267</f>
        <v>12</v>
      </c>
      <c r="H35" s="32">
        <f>SUM(E35:G35)</f>
        <v>203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46750</v>
      </c>
      <c r="E36" s="28">
        <f t="shared" ref="E36:K36" si="12">SUM(E37:E38)</f>
        <v>26694</v>
      </c>
      <c r="F36" s="28">
        <f t="shared" si="12"/>
        <v>141</v>
      </c>
      <c r="G36" s="28">
        <f t="shared" si="12"/>
        <v>8405</v>
      </c>
      <c r="H36" s="28">
        <f t="shared" si="12"/>
        <v>35240</v>
      </c>
      <c r="I36" s="28">
        <f t="shared" si="12"/>
        <v>805</v>
      </c>
      <c r="J36" s="28">
        <f t="shared" si="12"/>
        <v>7330</v>
      </c>
      <c r="K36" s="29">
        <f t="shared" si="12"/>
        <v>3375</v>
      </c>
    </row>
    <row r="37" spans="2:11" ht="17.25" customHeight="1">
      <c r="B37" s="40"/>
      <c r="C37" s="41" t="s">
        <v>14</v>
      </c>
      <c r="D37" s="32">
        <f>SUM(H37:K37)</f>
        <v>46502</v>
      </c>
      <c r="E37" s="32">
        <f>SUM('[1]11월관람객현황'!D299:G299)</f>
        <v>26460</v>
      </c>
      <c r="F37" s="32">
        <f>[1]가야누리.특별전!M299-[1]가야누리.특별전!V299</f>
        <v>137</v>
      </c>
      <c r="G37" s="32">
        <f>[1]가야누리.특별전!C299-[1]가야누리.특별전!L299</f>
        <v>8395</v>
      </c>
      <c r="H37" s="32">
        <f>SUM(E37:G37)</f>
        <v>34992</v>
      </c>
      <c r="I37" s="32">
        <f>'[1]11월관람객현황'!V299</f>
        <v>805</v>
      </c>
      <c r="J37" s="32">
        <f>SUM('[1]11월관람객현황'!W299:Y299)</f>
        <v>7330</v>
      </c>
      <c r="K37" s="33">
        <f>SUM('[1]11월관람객현황'!AA299:AB299)</f>
        <v>3375</v>
      </c>
    </row>
    <row r="38" spans="2:11" ht="17.25" customHeight="1">
      <c r="B38" s="42"/>
      <c r="C38" s="45" t="s">
        <v>15</v>
      </c>
      <c r="D38" s="36">
        <f>SUM(E38:G38)</f>
        <v>248</v>
      </c>
      <c r="E38" s="36">
        <f>'[1]11월관람객현황'!H299</f>
        <v>234</v>
      </c>
      <c r="F38" s="36">
        <f>[1]가야누리.특별전!V299</f>
        <v>4</v>
      </c>
      <c r="G38" s="36">
        <f>[1]가야누리.특별전!L299</f>
        <v>10</v>
      </c>
      <c r="H38" s="32">
        <f>SUM(E38:G38)</f>
        <v>248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23611</v>
      </c>
      <c r="E39" s="28">
        <f t="shared" si="13"/>
        <v>10487</v>
      </c>
      <c r="F39" s="28">
        <f t="shared" si="13"/>
        <v>3690</v>
      </c>
      <c r="G39" s="28">
        <f t="shared" si="13"/>
        <v>6782</v>
      </c>
      <c r="H39" s="28">
        <f t="shared" si="13"/>
        <v>20959</v>
      </c>
      <c r="I39" s="28">
        <f t="shared" si="13"/>
        <v>1208</v>
      </c>
      <c r="J39" s="28">
        <f t="shared" si="13"/>
        <v>1184</v>
      </c>
      <c r="K39" s="29">
        <f t="shared" si="13"/>
        <v>260</v>
      </c>
    </row>
    <row r="40" spans="2:11" ht="17.25" customHeight="1">
      <c r="B40" s="40"/>
      <c r="C40" s="41" t="s">
        <v>14</v>
      </c>
      <c r="D40" s="32">
        <f>SUM(H40:K40)</f>
        <v>23401</v>
      </c>
      <c r="E40" s="32">
        <f>SUM('[1]11월관람객현황'!D332:G332)</f>
        <v>10310</v>
      </c>
      <c r="F40" s="32">
        <f>[1]가야누리.특별전!M332-[1]가야누리.특별전!V332</f>
        <v>3665</v>
      </c>
      <c r="G40" s="32">
        <f>[1]가야누리.특별전!C332-[1]가야누리.특별전!L332</f>
        <v>6774</v>
      </c>
      <c r="H40" s="32">
        <f>SUM(E40:G40)</f>
        <v>20749</v>
      </c>
      <c r="I40" s="32">
        <f>'[1]11월관람객현황'!V332</f>
        <v>1208</v>
      </c>
      <c r="J40" s="32">
        <f>SUM('[1]11월관람객현황'!W332:Y332)</f>
        <v>1184</v>
      </c>
      <c r="K40" s="33">
        <f>SUM('[1]11월관람객현황'!AA332:AB332)</f>
        <v>260</v>
      </c>
    </row>
    <row r="41" spans="2:11" ht="17.25" customHeight="1">
      <c r="B41" s="42"/>
      <c r="C41" s="45" t="s">
        <v>15</v>
      </c>
      <c r="D41" s="36">
        <f>SUM(E41:G41)</f>
        <v>210</v>
      </c>
      <c r="E41" s="36">
        <f>'[1]11월관람객현황'!H332</f>
        <v>177</v>
      </c>
      <c r="F41" s="36">
        <f>[1]가야누리.특별전!V332</f>
        <v>25</v>
      </c>
      <c r="G41" s="36">
        <f>[1]가야누리.특별전!L332</f>
        <v>8</v>
      </c>
      <c r="H41" s="32">
        <f>SUM(E41:G41)</f>
        <v>210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SUM('[1]11월관람객현황'!D364:G364)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'[1]11월관람객현황'!V364</f>
        <v>0</v>
      </c>
      <c r="J43" s="32">
        <f>SUM('[1]11월관람객현황'!W364:Y364)</f>
        <v>0</v>
      </c>
      <c r="K43" s="33">
        <f>SUM('[1]11월관람객현황'!AA364:AB364)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'[1]11월관람객현황'!H364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2017-12-01T00:21:58Z</dcterms:created>
  <dcterms:modified xsi:type="dcterms:W3CDTF">2017-12-01T00:22:10Z</dcterms:modified>
</cp:coreProperties>
</file>