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H41"/>
  <c r="G41"/>
  <c r="F41"/>
  <c r="E41"/>
  <c r="D41"/>
  <c r="K40"/>
  <c r="J40"/>
  <c r="I40"/>
  <c r="H40"/>
  <c r="G40"/>
  <c r="F40"/>
  <c r="E40"/>
  <c r="D40"/>
  <c r="K39"/>
  <c r="J39"/>
  <c r="I39"/>
  <c r="H39"/>
  <c r="G39"/>
  <c r="F39"/>
  <c r="E39"/>
  <c r="D39"/>
  <c r="G35"/>
  <c r="F35"/>
  <c r="E35"/>
  <c r="H35" s="1"/>
  <c r="K34"/>
  <c r="J34"/>
  <c r="I34"/>
  <c r="G34"/>
  <c r="F34"/>
  <c r="E34"/>
  <c r="H34" s="1"/>
  <c r="K33"/>
  <c r="J33"/>
  <c r="I33"/>
  <c r="G33"/>
  <c r="F33"/>
  <c r="E33"/>
  <c r="H32"/>
  <c r="G32"/>
  <c r="F32"/>
  <c r="E32"/>
  <c r="D32"/>
  <c r="K31"/>
  <c r="J31"/>
  <c r="I31"/>
  <c r="H31"/>
  <c r="G31"/>
  <c r="F31"/>
  <c r="E31"/>
  <c r="D31"/>
  <c r="K30"/>
  <c r="J30"/>
  <c r="I30"/>
  <c r="H30"/>
  <c r="G30"/>
  <c r="F30"/>
  <c r="E30"/>
  <c r="D30"/>
  <c r="G29"/>
  <c r="F29"/>
  <c r="E29"/>
  <c r="H29" s="1"/>
  <c r="K28"/>
  <c r="J28"/>
  <c r="I28"/>
  <c r="G28"/>
  <c r="F28"/>
  <c r="E28"/>
  <c r="H28" s="1"/>
  <c r="K27"/>
  <c r="J27"/>
  <c r="I27"/>
  <c r="G27"/>
  <c r="F27"/>
  <c r="E27"/>
  <c r="G26"/>
  <c r="F26"/>
  <c r="H26" s="1"/>
  <c r="E26"/>
  <c r="K25"/>
  <c r="J25"/>
  <c r="I25"/>
  <c r="G25"/>
  <c r="F25"/>
  <c r="H25" s="1"/>
  <c r="E25"/>
  <c r="K24"/>
  <c r="J24"/>
  <c r="I24"/>
  <c r="G24"/>
  <c r="F24"/>
  <c r="E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H20"/>
  <c r="G20"/>
  <c r="F20"/>
  <c r="E20"/>
  <c r="D20"/>
  <c r="K19"/>
  <c r="J19"/>
  <c r="I19"/>
  <c r="H19"/>
  <c r="G19"/>
  <c r="F19"/>
  <c r="E19"/>
  <c r="D19"/>
  <c r="K18"/>
  <c r="J18"/>
  <c r="I18"/>
  <c r="H18"/>
  <c r="G18"/>
  <c r="F18"/>
  <c r="E18"/>
  <c r="D18"/>
  <c r="G17"/>
  <c r="F17"/>
  <c r="E17"/>
  <c r="H17" s="1"/>
  <c r="K16"/>
  <c r="J16"/>
  <c r="I16"/>
  <c r="G16"/>
  <c r="F16"/>
  <c r="E16"/>
  <c r="H16" s="1"/>
  <c r="K15"/>
  <c r="J15"/>
  <c r="I15"/>
  <c r="G15"/>
  <c r="F15"/>
  <c r="E15"/>
  <c r="G14"/>
  <c r="F14"/>
  <c r="H14" s="1"/>
  <c r="E14"/>
  <c r="K13"/>
  <c r="J13"/>
  <c r="I13"/>
  <c r="G13"/>
  <c r="F13"/>
  <c r="H13" s="1"/>
  <c r="E13"/>
  <c r="K12"/>
  <c r="J12"/>
  <c r="I12"/>
  <c r="G12"/>
  <c r="F12"/>
  <c r="E12"/>
  <c r="G11"/>
  <c r="F11"/>
  <c r="E11"/>
  <c r="H11" s="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10" l="1"/>
  <c r="H9"/>
  <c r="H6" s="1"/>
  <c r="H7"/>
  <c r="D13"/>
  <c r="H12"/>
  <c r="D28"/>
  <c r="H27"/>
  <c r="D34"/>
  <c r="H33"/>
  <c r="D43"/>
  <c r="D42" s="1"/>
  <c r="H42"/>
  <c r="D16"/>
  <c r="D15" s="1"/>
  <c r="H15"/>
  <c r="D22"/>
  <c r="D21" s="1"/>
  <c r="H21"/>
  <c r="D25"/>
  <c r="D24" s="1"/>
  <c r="H24"/>
  <c r="H8"/>
  <c r="D17"/>
  <c r="D29"/>
  <c r="D44"/>
  <c r="D14"/>
  <c r="D26"/>
  <c r="D11"/>
  <c r="D23"/>
  <c r="D35"/>
  <c r="D9" l="1"/>
  <c r="D7"/>
  <c r="D8"/>
  <c r="D33"/>
  <c r="D12"/>
  <c r="D27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<sst xmlns="http://schemas.openxmlformats.org/spreadsheetml/2006/main" count="53" uniqueCount="16">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</sst>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7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10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10336</v>
          </cell>
          <cell r="E7">
            <v>772</v>
          </cell>
          <cell r="F7">
            <v>7524</v>
          </cell>
          <cell r="G7">
            <v>1366</v>
          </cell>
          <cell r="H7">
            <v>31</v>
          </cell>
          <cell r="V7">
            <v>2353</v>
          </cell>
          <cell r="W7">
            <v>0</v>
          </cell>
          <cell r="X7">
            <v>0</v>
          </cell>
          <cell r="Y7">
            <v>470</v>
          </cell>
          <cell r="AA7">
            <v>0</v>
          </cell>
          <cell r="AB7">
            <v>340</v>
          </cell>
        </row>
        <row r="40">
          <cell r="D40">
            <v>6801</v>
          </cell>
          <cell r="E40">
            <v>806</v>
          </cell>
          <cell r="F40">
            <v>3074</v>
          </cell>
          <cell r="G40">
            <v>515</v>
          </cell>
          <cell r="H40">
            <v>121</v>
          </cell>
          <cell r="V40">
            <v>833</v>
          </cell>
          <cell r="W40">
            <v>4780</v>
          </cell>
          <cell r="X40">
            <v>0</v>
          </cell>
          <cell r="Y40">
            <v>660</v>
          </cell>
          <cell r="AA40">
            <v>0</v>
          </cell>
          <cell r="AB40">
            <v>990</v>
          </cell>
        </row>
        <row r="71">
          <cell r="D71">
            <v>7601</v>
          </cell>
          <cell r="E71">
            <v>977</v>
          </cell>
          <cell r="F71">
            <v>2938</v>
          </cell>
          <cell r="G71">
            <v>2030</v>
          </cell>
          <cell r="H71">
            <v>166</v>
          </cell>
          <cell r="V71">
            <v>275</v>
          </cell>
          <cell r="W71">
            <v>612</v>
          </cell>
          <cell r="X71">
            <v>0</v>
          </cell>
          <cell r="Y71">
            <v>300</v>
          </cell>
          <cell r="AA71">
            <v>0</v>
          </cell>
          <cell r="AB71">
            <v>200</v>
          </cell>
        </row>
        <row r="104">
          <cell r="D104">
            <v>8778</v>
          </cell>
          <cell r="E104">
            <v>2344</v>
          </cell>
          <cell r="F104">
            <v>2653</v>
          </cell>
          <cell r="G104">
            <v>12971</v>
          </cell>
          <cell r="H104">
            <v>248</v>
          </cell>
          <cell r="V104">
            <v>2829</v>
          </cell>
          <cell r="W104">
            <v>469</v>
          </cell>
          <cell r="X104">
            <v>0</v>
          </cell>
          <cell r="Y104">
            <v>340</v>
          </cell>
          <cell r="AA104">
            <v>0</v>
          </cell>
          <cell r="AB104">
            <v>1707</v>
          </cell>
        </row>
        <row r="136">
          <cell r="D136">
            <v>11655</v>
          </cell>
          <cell r="E136">
            <v>1487</v>
          </cell>
          <cell r="F136">
            <v>5802</v>
          </cell>
          <cell r="G136">
            <v>6452</v>
          </cell>
          <cell r="H136">
            <v>193</v>
          </cell>
          <cell r="V136">
            <v>2530</v>
          </cell>
          <cell r="W136">
            <v>1730</v>
          </cell>
          <cell r="X136">
            <v>0</v>
          </cell>
          <cell r="Y136">
            <v>550</v>
          </cell>
          <cell r="AA136">
            <v>1700</v>
          </cell>
          <cell r="AB136">
            <v>1780</v>
          </cell>
        </row>
        <row r="169">
          <cell r="D169">
            <v>4999</v>
          </cell>
          <cell r="E169">
            <v>395</v>
          </cell>
          <cell r="F169">
            <v>1847</v>
          </cell>
          <cell r="G169">
            <v>866</v>
          </cell>
          <cell r="H169">
            <v>122</v>
          </cell>
          <cell r="V169">
            <v>798</v>
          </cell>
          <cell r="W169">
            <v>280</v>
          </cell>
          <cell r="X169">
            <v>0</v>
          </cell>
          <cell r="Y169">
            <v>380</v>
          </cell>
          <cell r="AA169">
            <v>394</v>
          </cell>
          <cell r="AB169">
            <v>430</v>
          </cell>
        </row>
        <row r="201">
          <cell r="D201">
            <v>7580</v>
          </cell>
          <cell r="E201">
            <v>605</v>
          </cell>
          <cell r="F201">
            <v>3391</v>
          </cell>
          <cell r="G201">
            <v>1129</v>
          </cell>
          <cell r="H201">
            <v>319</v>
          </cell>
          <cell r="V201">
            <v>2190</v>
          </cell>
          <cell r="W201">
            <v>150</v>
          </cell>
          <cell r="X201">
            <v>0</v>
          </cell>
          <cell r="Y201">
            <v>390</v>
          </cell>
          <cell r="AA201">
            <v>0</v>
          </cell>
          <cell r="AB201">
            <v>140</v>
          </cell>
        </row>
        <row r="234">
          <cell r="D234">
            <v>15016</v>
          </cell>
          <cell r="E234">
            <v>619</v>
          </cell>
          <cell r="F234">
            <v>10215</v>
          </cell>
          <cell r="G234">
            <v>1347</v>
          </cell>
          <cell r="H234">
            <v>166</v>
          </cell>
          <cell r="V234">
            <v>2658</v>
          </cell>
          <cell r="W234">
            <v>1532</v>
          </cell>
          <cell r="X234">
            <v>0</v>
          </cell>
          <cell r="Y234">
            <v>580</v>
          </cell>
          <cell r="AA234">
            <v>0</v>
          </cell>
          <cell r="AB234">
            <v>152</v>
          </cell>
        </row>
        <row r="267">
          <cell r="D267">
            <v>9848</v>
          </cell>
          <cell r="E267">
            <v>1450</v>
          </cell>
          <cell r="F267">
            <v>6204</v>
          </cell>
          <cell r="G267">
            <v>5926</v>
          </cell>
          <cell r="H267">
            <v>138</v>
          </cell>
          <cell r="V267">
            <v>1507</v>
          </cell>
          <cell r="W267">
            <v>5633</v>
          </cell>
          <cell r="X267">
            <v>0</v>
          </cell>
          <cell r="Y267">
            <v>700</v>
          </cell>
          <cell r="AA267">
            <v>596</v>
          </cell>
          <cell r="AB267">
            <v>1560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9646</v>
          </cell>
          <cell r="L7">
            <v>10</v>
          </cell>
          <cell r="M7">
            <v>4678</v>
          </cell>
          <cell r="V7">
            <v>10</v>
          </cell>
        </row>
        <row r="40">
          <cell r="C40">
            <v>6583</v>
          </cell>
          <cell r="L40">
            <v>8</v>
          </cell>
          <cell r="M40">
            <v>3127</v>
          </cell>
          <cell r="V40">
            <v>15</v>
          </cell>
        </row>
        <row r="71">
          <cell r="C71">
            <v>5703</v>
          </cell>
          <cell r="L71">
            <v>11</v>
          </cell>
          <cell r="M71">
            <v>237</v>
          </cell>
          <cell r="V71">
            <v>10</v>
          </cell>
        </row>
        <row r="104">
          <cell r="C104">
            <v>8259</v>
          </cell>
          <cell r="L104">
            <v>5</v>
          </cell>
          <cell r="M104">
            <v>0</v>
          </cell>
          <cell r="V104">
            <v>0</v>
          </cell>
        </row>
        <row r="136">
          <cell r="C136">
            <v>12409</v>
          </cell>
          <cell r="L136">
            <v>16</v>
          </cell>
          <cell r="M136">
            <v>2820</v>
          </cell>
          <cell r="V136">
            <v>26</v>
          </cell>
        </row>
        <row r="169">
          <cell r="C169">
            <v>5254</v>
          </cell>
          <cell r="L169">
            <v>12</v>
          </cell>
          <cell r="M169">
            <v>2525</v>
          </cell>
          <cell r="V169">
            <v>28</v>
          </cell>
        </row>
        <row r="201">
          <cell r="C201">
            <v>7800</v>
          </cell>
          <cell r="L201">
            <v>5</v>
          </cell>
          <cell r="M201">
            <v>5436</v>
          </cell>
          <cell r="V201">
            <v>24</v>
          </cell>
        </row>
        <row r="234">
          <cell r="C234">
            <v>11463</v>
          </cell>
          <cell r="L234">
            <v>11</v>
          </cell>
          <cell r="M234">
            <v>6937</v>
          </cell>
          <cell r="V234">
            <v>19</v>
          </cell>
        </row>
        <row r="267">
          <cell r="C267">
            <v>0</v>
          </cell>
          <cell r="M267">
            <v>1895</v>
          </cell>
          <cell r="V267">
            <v>40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L35" sqref="L35"/>
    </sheetView>
  </sheetViews>
  <sheetFormatPr defaultColWidth="8.88671875"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9.77734375" style="1" customWidth="1"/>
    <col min="5" max="5" width="9.33203125" style="1" customWidth="1"/>
    <col min="6" max="6" width="9.109375" style="1" customWidth="1"/>
    <col min="7" max="7" width="9.33203125" style="1" customWidth="1"/>
    <col min="8" max="8" width="10.44140625" style="1" customWidth="1"/>
    <col min="9" max="9" width="8.109375" style="1" customWidth="1"/>
    <col min="10" max="10" width="8.6640625" style="1" customWidth="1"/>
    <col min="11" max="11" width="9" style="1" customWidth="1"/>
    <col min="12" max="14" width="8.88671875" style="1"/>
    <col min="15" max="15" width="9.6640625" style="1" bestFit="1" customWidth="1"/>
    <col min="16" max="16384" width="8.88671875" style="1"/>
  </cols>
  <sheetData>
    <row r="1" spans="2:15" ht="25.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2:15" ht="15.75" customHeight="1" thickBot="1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O2" s="2"/>
    </row>
    <row r="3" spans="2:15" ht="22.5" customHeight="1">
      <c r="B3" s="45" t="s">
        <v>2</v>
      </c>
      <c r="C3" s="48" t="s">
        <v>3</v>
      </c>
      <c r="D3" s="49" t="s">
        <v>4</v>
      </c>
      <c r="E3" s="48" t="s">
        <v>5</v>
      </c>
      <c r="F3" s="48"/>
      <c r="G3" s="48"/>
      <c r="H3" s="48"/>
      <c r="I3" s="49" t="s">
        <v>6</v>
      </c>
      <c r="J3" s="50" t="s">
        <v>7</v>
      </c>
      <c r="K3" s="52" t="s">
        <v>8</v>
      </c>
      <c r="O3" s="2"/>
    </row>
    <row r="4" spans="2:15" ht="14.25" customHeight="1">
      <c r="B4" s="46"/>
      <c r="C4" s="37"/>
      <c r="D4" s="36"/>
      <c r="E4" s="37" t="s">
        <v>9</v>
      </c>
      <c r="F4" s="35" t="s">
        <v>10</v>
      </c>
      <c r="G4" s="35" t="s">
        <v>11</v>
      </c>
      <c r="H4" s="37" t="s">
        <v>12</v>
      </c>
      <c r="I4" s="36"/>
      <c r="J4" s="51"/>
      <c r="K4" s="53"/>
      <c r="O4" s="2"/>
    </row>
    <row r="5" spans="2:15" ht="14.25" customHeight="1">
      <c r="B5" s="47"/>
      <c r="C5" s="35"/>
      <c r="D5" s="36"/>
      <c r="E5" s="35"/>
      <c r="F5" s="36"/>
      <c r="G5" s="36"/>
      <c r="H5" s="35"/>
      <c r="I5" s="36"/>
      <c r="J5" s="51"/>
      <c r="K5" s="53"/>
    </row>
    <row r="6" spans="2:15" ht="17.25" customHeight="1">
      <c r="B6" s="38" t="s">
        <v>13</v>
      </c>
      <c r="C6" s="3" t="s">
        <v>13</v>
      </c>
      <c r="D6" s="4">
        <f>SUM(D9,D12,D15,D18,D21,D24,D27,D30,D33,D36,D39,D42)</f>
        <v>310113</v>
      </c>
      <c r="E6" s="4">
        <f t="shared" ref="E6:K6" si="0">SUM(E9,E12,E15,E18,E21,E24,E27,E30,E33,E36,E39,E42)</f>
        <v>169823</v>
      </c>
      <c r="F6" s="4">
        <f>SUM(F9,F12,F15,F18,F21,F24,F27,F30,F33,F36,F39,F42)</f>
        <v>27655</v>
      </c>
      <c r="G6" s="4">
        <f t="shared" si="0"/>
        <v>67117</v>
      </c>
      <c r="H6" s="4">
        <f t="shared" si="0"/>
        <v>264595</v>
      </c>
      <c r="I6" s="4">
        <f>SUM(I9,I12,I15,I18,I21,I24,I27,I30,I33,I36,I39,I42)</f>
        <v>15973</v>
      </c>
      <c r="J6" s="4">
        <f>SUM(J9,J12,J15,J18,J21,J24,J27,J30,J33,J36,J39,J42)</f>
        <v>19556</v>
      </c>
      <c r="K6" s="5">
        <f t="shared" si="0"/>
        <v>9989</v>
      </c>
    </row>
    <row r="7" spans="2:15" ht="16.5" customHeight="1">
      <c r="B7" s="38"/>
      <c r="C7" s="6" t="s">
        <v>14</v>
      </c>
      <c r="D7" s="7">
        <f>SUM(D10,D13,D16,D19,D22,D25,D28,D31,D34,D37,D40,D43)</f>
        <v>308359</v>
      </c>
      <c r="E7" s="7">
        <f>SUM(E10,E13,E16,E19,E22,E25,E28,E31,E34,E37,E40,E43)</f>
        <v>168319</v>
      </c>
      <c r="F7" s="7">
        <f t="shared" ref="F7:K7" si="1">SUM(F10,F13,F16,F19,F22,F25,F28,F31,F34,F37,F40,F43)</f>
        <v>27483</v>
      </c>
      <c r="G7" s="7">
        <f t="shared" si="1"/>
        <v>67039</v>
      </c>
      <c r="H7" s="7">
        <f t="shared" si="1"/>
        <v>262841</v>
      </c>
      <c r="I7" s="7">
        <f t="shared" si="1"/>
        <v>15973</v>
      </c>
      <c r="J7" s="7">
        <f t="shared" si="1"/>
        <v>19556</v>
      </c>
      <c r="K7" s="8">
        <f t="shared" si="1"/>
        <v>9989</v>
      </c>
    </row>
    <row r="8" spans="2:15" ht="17.25" customHeight="1">
      <c r="B8" s="39"/>
      <c r="C8" s="9" t="s">
        <v>15</v>
      </c>
      <c r="D8" s="7">
        <f t="shared" ref="D8:K8" si="2">SUM(D11,D14,D17,D20,D23,D26,D29,D32,D35,D38,D41,D44)</f>
        <v>1754</v>
      </c>
      <c r="E8" s="7">
        <f t="shared" si="2"/>
        <v>1504</v>
      </c>
      <c r="F8" s="7">
        <f t="shared" si="2"/>
        <v>172</v>
      </c>
      <c r="G8" s="7">
        <f t="shared" si="2"/>
        <v>78</v>
      </c>
      <c r="H8" s="7">
        <f t="shared" si="2"/>
        <v>1754</v>
      </c>
      <c r="I8" s="7">
        <f t="shared" si="2"/>
        <v>0</v>
      </c>
      <c r="J8" s="7">
        <f t="shared" si="2"/>
        <v>0</v>
      </c>
      <c r="K8" s="8">
        <f t="shared" si="2"/>
        <v>0</v>
      </c>
    </row>
    <row r="9" spans="2:15" ht="17.25" customHeight="1">
      <c r="B9" s="40">
        <v>1</v>
      </c>
      <c r="C9" s="10" t="s">
        <v>13</v>
      </c>
      <c r="D9" s="11">
        <f t="shared" ref="D9:K9" si="3">SUM(D10:D11)</f>
        <v>37516</v>
      </c>
      <c r="E9" s="11">
        <f t="shared" si="3"/>
        <v>20029</v>
      </c>
      <c r="F9" s="11">
        <f t="shared" si="3"/>
        <v>4678</v>
      </c>
      <c r="G9" s="11">
        <f t="shared" si="3"/>
        <v>9646</v>
      </c>
      <c r="H9" s="11">
        <f t="shared" si="3"/>
        <v>34353</v>
      </c>
      <c r="I9" s="11">
        <f t="shared" si="3"/>
        <v>2353</v>
      </c>
      <c r="J9" s="11">
        <f t="shared" si="3"/>
        <v>470</v>
      </c>
      <c r="K9" s="12">
        <f t="shared" si="3"/>
        <v>340</v>
      </c>
    </row>
    <row r="10" spans="2:15" ht="17.25" customHeight="1">
      <c r="B10" s="41"/>
      <c r="C10" s="13" t="s">
        <v>14</v>
      </c>
      <c r="D10" s="14">
        <f>SUM(H10:K10)</f>
        <v>37465</v>
      </c>
      <c r="E10" s="14">
        <f>SUM('[1]10월관람객현황'!D7:G7)</f>
        <v>19998</v>
      </c>
      <c r="F10" s="14">
        <f>[1]가야누리.특별전!M7-[1]가야누리.특별전!V7</f>
        <v>4668</v>
      </c>
      <c r="G10" s="14">
        <f>[1]가야누리.특별전!C7-[1]가야누리.특별전!L7</f>
        <v>9636</v>
      </c>
      <c r="H10" s="14">
        <f>SUM(E10:G10)</f>
        <v>34302</v>
      </c>
      <c r="I10" s="14">
        <f>'[1]10월관람객현황'!V7</f>
        <v>2353</v>
      </c>
      <c r="J10" s="14">
        <f>SUM('[1]10월관람객현황'!W7:Y7)</f>
        <v>470</v>
      </c>
      <c r="K10" s="15">
        <f>SUM('[1]10월관람객현황'!AA7:AB7)</f>
        <v>340</v>
      </c>
    </row>
    <row r="11" spans="2:15" ht="17.25" customHeight="1">
      <c r="B11" s="42"/>
      <c r="C11" s="16" t="s">
        <v>15</v>
      </c>
      <c r="D11" s="17">
        <f>SUM(E11:G11)</f>
        <v>51</v>
      </c>
      <c r="E11" s="17">
        <f>'[1]10월관람객현황'!H7</f>
        <v>31</v>
      </c>
      <c r="F11" s="17">
        <f>[1]가야누리.특별전!V7</f>
        <v>10</v>
      </c>
      <c r="G11" s="17">
        <f>[1]가야누리.특별전!L7</f>
        <v>10</v>
      </c>
      <c r="H11" s="14">
        <f>SUM(E11:G11)</f>
        <v>51</v>
      </c>
      <c r="I11" s="17"/>
      <c r="J11" s="17"/>
      <c r="K11" s="18"/>
    </row>
    <row r="12" spans="2:15" ht="17.25" customHeight="1">
      <c r="B12" s="40">
        <v>2</v>
      </c>
      <c r="C12" s="10" t="s">
        <v>13</v>
      </c>
      <c r="D12" s="11">
        <f t="shared" ref="D12:K12" si="4">SUM(D13:D14)</f>
        <v>28290</v>
      </c>
      <c r="E12" s="11">
        <f t="shared" si="4"/>
        <v>11317</v>
      </c>
      <c r="F12" s="11">
        <f t="shared" si="4"/>
        <v>3127</v>
      </c>
      <c r="G12" s="11">
        <f t="shared" si="4"/>
        <v>6583</v>
      </c>
      <c r="H12" s="11">
        <f t="shared" si="4"/>
        <v>21027</v>
      </c>
      <c r="I12" s="11">
        <f t="shared" si="4"/>
        <v>833</v>
      </c>
      <c r="J12" s="11">
        <f t="shared" si="4"/>
        <v>5440</v>
      </c>
      <c r="K12" s="12">
        <f t="shared" si="4"/>
        <v>990</v>
      </c>
    </row>
    <row r="13" spans="2:15" ht="17.25" customHeight="1">
      <c r="B13" s="41"/>
      <c r="C13" s="13" t="s">
        <v>14</v>
      </c>
      <c r="D13" s="14">
        <f>SUM(H13:K13)</f>
        <v>28146</v>
      </c>
      <c r="E13" s="14">
        <f>SUM('[1]10월관람객현황'!D40:G40)</f>
        <v>11196</v>
      </c>
      <c r="F13" s="14">
        <f>[1]가야누리.특별전!M40-[1]가야누리.특별전!V40</f>
        <v>3112</v>
      </c>
      <c r="G13" s="14">
        <f>[1]가야누리.특별전!C40-[1]가야누리.특별전!L40</f>
        <v>6575</v>
      </c>
      <c r="H13" s="14">
        <f>SUM(E13:G13)</f>
        <v>20883</v>
      </c>
      <c r="I13" s="14">
        <f>'[1]10월관람객현황'!V40</f>
        <v>833</v>
      </c>
      <c r="J13" s="14">
        <f>SUM('[1]10월관람객현황'!W40:Y40)</f>
        <v>5440</v>
      </c>
      <c r="K13" s="15">
        <f>SUM('[1]10월관람객현황'!AA40:AB40)</f>
        <v>990</v>
      </c>
    </row>
    <row r="14" spans="2:15" ht="17.25" customHeight="1">
      <c r="B14" s="42"/>
      <c r="C14" s="16" t="s">
        <v>15</v>
      </c>
      <c r="D14" s="17">
        <f>SUM(E14:G14)</f>
        <v>144</v>
      </c>
      <c r="E14" s="17">
        <f>'[1]10월관람객현황'!H40</f>
        <v>121</v>
      </c>
      <c r="F14" s="17">
        <f>[1]가야누리.특별전!V40</f>
        <v>15</v>
      </c>
      <c r="G14" s="17">
        <f>[1]가야누리.특별전!L40</f>
        <v>8</v>
      </c>
      <c r="H14" s="14">
        <f>SUM(E14:G14)</f>
        <v>144</v>
      </c>
      <c r="I14" s="17"/>
      <c r="J14" s="17"/>
      <c r="K14" s="18"/>
    </row>
    <row r="15" spans="2:15" ht="17.25" customHeight="1">
      <c r="B15" s="31">
        <v>3</v>
      </c>
      <c r="C15" s="19" t="s">
        <v>13</v>
      </c>
      <c r="D15" s="11">
        <f t="shared" ref="D15:K15" si="5">SUM(D16:D17)</f>
        <v>21039</v>
      </c>
      <c r="E15" s="11">
        <f t="shared" si="5"/>
        <v>13712</v>
      </c>
      <c r="F15" s="11">
        <f t="shared" si="5"/>
        <v>237</v>
      </c>
      <c r="G15" s="11">
        <f t="shared" si="5"/>
        <v>5703</v>
      </c>
      <c r="H15" s="11">
        <f t="shared" si="5"/>
        <v>19652</v>
      </c>
      <c r="I15" s="11">
        <f t="shared" si="5"/>
        <v>275</v>
      </c>
      <c r="J15" s="11">
        <f t="shared" si="5"/>
        <v>912</v>
      </c>
      <c r="K15" s="12">
        <f t="shared" si="5"/>
        <v>200</v>
      </c>
    </row>
    <row r="16" spans="2:15" ht="17.25" customHeight="1">
      <c r="B16" s="32"/>
      <c r="C16" s="20" t="s">
        <v>14</v>
      </c>
      <c r="D16" s="14">
        <f>SUM(H16:K16)</f>
        <v>20852</v>
      </c>
      <c r="E16" s="14">
        <f>SUM('[1]10월관람객현황'!D71:G71)</f>
        <v>13546</v>
      </c>
      <c r="F16" s="14">
        <f>[1]가야누리.특별전!M71-[1]가야누리.특별전!V71</f>
        <v>227</v>
      </c>
      <c r="G16" s="14">
        <f>[1]가야누리.특별전!C71-[1]가야누리.특별전!L71</f>
        <v>5692</v>
      </c>
      <c r="H16" s="14">
        <f>SUM(E16:G16)</f>
        <v>19465</v>
      </c>
      <c r="I16" s="14">
        <f>'[1]10월관람객현황'!V71</f>
        <v>275</v>
      </c>
      <c r="J16" s="14">
        <f>SUM('[1]10월관람객현황'!W71:Y71)</f>
        <v>912</v>
      </c>
      <c r="K16" s="15">
        <f>SUM('[1]10월관람객현황'!AA71:AB71)</f>
        <v>200</v>
      </c>
    </row>
    <row r="17" spans="2:11" ht="17.25" customHeight="1">
      <c r="B17" s="33"/>
      <c r="C17" s="21" t="s">
        <v>15</v>
      </c>
      <c r="D17" s="17">
        <f>SUM(E17:G17)</f>
        <v>187</v>
      </c>
      <c r="E17" s="17">
        <f>'[1]10월관람객현황'!H71</f>
        <v>166</v>
      </c>
      <c r="F17" s="17">
        <f>[1]가야누리.특별전!V71</f>
        <v>10</v>
      </c>
      <c r="G17" s="17">
        <f>[1]가야누리.특별전!L71</f>
        <v>11</v>
      </c>
      <c r="H17" s="14">
        <f>SUM(E17:G17)</f>
        <v>187</v>
      </c>
      <c r="I17" s="17"/>
      <c r="J17" s="17"/>
      <c r="K17" s="18"/>
    </row>
    <row r="18" spans="2:11" ht="17.25" customHeight="1">
      <c r="B18" s="31">
        <v>4</v>
      </c>
      <c r="C18" s="19" t="s">
        <v>13</v>
      </c>
      <c r="D18" s="11">
        <f t="shared" ref="D18:K18" si="6">SUM(D19:D20)</f>
        <v>40598</v>
      </c>
      <c r="E18" s="11">
        <f t="shared" si="6"/>
        <v>26994</v>
      </c>
      <c r="F18" s="11">
        <f t="shared" si="6"/>
        <v>0</v>
      </c>
      <c r="G18" s="11">
        <f t="shared" si="6"/>
        <v>8259</v>
      </c>
      <c r="H18" s="11">
        <f t="shared" si="6"/>
        <v>35253</v>
      </c>
      <c r="I18" s="11">
        <f t="shared" si="6"/>
        <v>2829</v>
      </c>
      <c r="J18" s="11">
        <f t="shared" si="6"/>
        <v>809</v>
      </c>
      <c r="K18" s="12">
        <f t="shared" si="6"/>
        <v>1707</v>
      </c>
    </row>
    <row r="19" spans="2:11" ht="17.25" customHeight="1">
      <c r="B19" s="32"/>
      <c r="C19" s="20" t="s">
        <v>14</v>
      </c>
      <c r="D19" s="14">
        <f>SUM(H19:K19)</f>
        <v>40345</v>
      </c>
      <c r="E19" s="14">
        <f>SUM('[1]10월관람객현황'!D104:G104)</f>
        <v>26746</v>
      </c>
      <c r="F19" s="14">
        <f>[1]가야누리.특별전!M104-[1]가야누리.특별전!V104</f>
        <v>0</v>
      </c>
      <c r="G19" s="14">
        <f>[1]가야누리.특별전!C104-[1]가야누리.특별전!L104</f>
        <v>8254</v>
      </c>
      <c r="H19" s="14">
        <f>SUM(E19:G19)</f>
        <v>35000</v>
      </c>
      <c r="I19" s="14">
        <f>'[1]10월관람객현황'!V104</f>
        <v>2829</v>
      </c>
      <c r="J19" s="14">
        <f>SUM('[1]10월관람객현황'!W104:Y104)</f>
        <v>809</v>
      </c>
      <c r="K19" s="15">
        <f>SUM('[1]10월관람객현황'!AA104:AB104)</f>
        <v>1707</v>
      </c>
    </row>
    <row r="20" spans="2:11" ht="17.25" customHeight="1">
      <c r="B20" s="33"/>
      <c r="C20" s="21" t="s">
        <v>15</v>
      </c>
      <c r="D20" s="17">
        <f>SUM(E20:G20)</f>
        <v>253</v>
      </c>
      <c r="E20" s="17">
        <f>'[1]10월관람객현황'!H104</f>
        <v>248</v>
      </c>
      <c r="F20" s="17">
        <f>[1]가야누리.특별전!V104</f>
        <v>0</v>
      </c>
      <c r="G20" s="17">
        <f>[1]가야누리.특별전!L104</f>
        <v>5</v>
      </c>
      <c r="H20" s="14">
        <f>SUM(E20:G20)</f>
        <v>253</v>
      </c>
      <c r="I20" s="17"/>
      <c r="J20" s="17"/>
      <c r="K20" s="18"/>
    </row>
    <row r="21" spans="2:11" ht="17.25" customHeight="1">
      <c r="B21" s="31">
        <v>5</v>
      </c>
      <c r="C21" s="19" t="s">
        <v>13</v>
      </c>
      <c r="D21" s="11">
        <f t="shared" ref="D21:K21" si="7">SUM(D22:D23)</f>
        <v>49108</v>
      </c>
      <c r="E21" s="11">
        <f t="shared" si="7"/>
        <v>25589</v>
      </c>
      <c r="F21" s="11">
        <f t="shared" si="7"/>
        <v>2820</v>
      </c>
      <c r="G21" s="11">
        <f t="shared" si="7"/>
        <v>12409</v>
      </c>
      <c r="H21" s="11">
        <f t="shared" si="7"/>
        <v>40818</v>
      </c>
      <c r="I21" s="11">
        <f t="shared" si="7"/>
        <v>2530</v>
      </c>
      <c r="J21" s="11">
        <f t="shared" si="7"/>
        <v>2280</v>
      </c>
      <c r="K21" s="12">
        <f t="shared" si="7"/>
        <v>3480</v>
      </c>
    </row>
    <row r="22" spans="2:11" ht="17.25" customHeight="1">
      <c r="B22" s="32"/>
      <c r="C22" s="20" t="s">
        <v>14</v>
      </c>
      <c r="D22" s="14">
        <f>SUM(H22:K22)</f>
        <v>48873</v>
      </c>
      <c r="E22" s="14">
        <f>SUM('[1]10월관람객현황'!D136:G136)</f>
        <v>25396</v>
      </c>
      <c r="F22" s="14">
        <f>[1]가야누리.특별전!M136-[1]가야누리.특별전!V136</f>
        <v>2794</v>
      </c>
      <c r="G22" s="14">
        <f>[1]가야누리.특별전!C136-[1]가야누리.특별전!L136</f>
        <v>12393</v>
      </c>
      <c r="H22" s="14">
        <f>SUM(E22:G22)</f>
        <v>40583</v>
      </c>
      <c r="I22" s="14">
        <f>'[1]10월관람객현황'!V136</f>
        <v>2530</v>
      </c>
      <c r="J22" s="14">
        <f>SUM('[1]10월관람객현황'!W136:Y136)</f>
        <v>2280</v>
      </c>
      <c r="K22" s="15">
        <f>SUM('[1]10월관람객현황'!AA136:AB136)</f>
        <v>3480</v>
      </c>
    </row>
    <row r="23" spans="2:11" ht="17.25" customHeight="1">
      <c r="B23" s="33"/>
      <c r="C23" s="21" t="s">
        <v>15</v>
      </c>
      <c r="D23" s="17">
        <f>SUM(E23:G23)</f>
        <v>235</v>
      </c>
      <c r="E23" s="17">
        <f>'[1]10월관람객현황'!H136</f>
        <v>193</v>
      </c>
      <c r="F23" s="17">
        <f>[1]가야누리.특별전!V136</f>
        <v>26</v>
      </c>
      <c r="G23" s="17">
        <f>[1]가야누리.특별전!L136</f>
        <v>16</v>
      </c>
      <c r="H23" s="14">
        <f>SUM(E23:G23)</f>
        <v>235</v>
      </c>
      <c r="I23" s="17"/>
      <c r="J23" s="17"/>
      <c r="K23" s="18"/>
    </row>
    <row r="24" spans="2:11" ht="17.25" customHeight="1">
      <c r="B24" s="31">
        <v>6</v>
      </c>
      <c r="C24" s="19" t="s">
        <v>13</v>
      </c>
      <c r="D24" s="11">
        <f t="shared" ref="D24:K24" si="8">SUM(D25:D26)</f>
        <v>18290</v>
      </c>
      <c r="E24" s="11">
        <f t="shared" si="8"/>
        <v>8229</v>
      </c>
      <c r="F24" s="11">
        <f t="shared" si="8"/>
        <v>2525</v>
      </c>
      <c r="G24" s="11">
        <f t="shared" si="8"/>
        <v>5254</v>
      </c>
      <c r="H24" s="11">
        <f t="shared" si="8"/>
        <v>16008</v>
      </c>
      <c r="I24" s="11">
        <f t="shared" si="8"/>
        <v>798</v>
      </c>
      <c r="J24" s="11">
        <f t="shared" si="8"/>
        <v>660</v>
      </c>
      <c r="K24" s="12">
        <f t="shared" si="8"/>
        <v>824</v>
      </c>
    </row>
    <row r="25" spans="2:11" ht="17.25" customHeight="1">
      <c r="B25" s="32"/>
      <c r="C25" s="20" t="s">
        <v>14</v>
      </c>
      <c r="D25" s="14">
        <f>SUM(H25:K25)</f>
        <v>18128</v>
      </c>
      <c r="E25" s="14">
        <f>SUM('[1]10월관람객현황'!D169:G169)</f>
        <v>8107</v>
      </c>
      <c r="F25" s="14">
        <f>[1]가야누리.특별전!M169-[1]가야누리.특별전!V169</f>
        <v>2497</v>
      </c>
      <c r="G25" s="14">
        <f>[1]가야누리.특별전!C169-[1]가야누리.특별전!L169</f>
        <v>5242</v>
      </c>
      <c r="H25" s="14">
        <f>SUM(E25:G25)</f>
        <v>15846</v>
      </c>
      <c r="I25" s="14">
        <f>'[1]10월관람객현황'!V169</f>
        <v>798</v>
      </c>
      <c r="J25" s="14">
        <f>SUM('[1]10월관람객현황'!W169:Y169)</f>
        <v>660</v>
      </c>
      <c r="K25" s="15">
        <f>SUM('[1]10월관람객현황'!AA169:AB169)</f>
        <v>824</v>
      </c>
    </row>
    <row r="26" spans="2:11" ht="17.25" customHeight="1">
      <c r="B26" s="33"/>
      <c r="C26" s="21" t="s">
        <v>15</v>
      </c>
      <c r="D26" s="17">
        <f>SUM(E26:G26)</f>
        <v>162</v>
      </c>
      <c r="E26" s="17">
        <f>'[1]10월관람객현황'!H169</f>
        <v>122</v>
      </c>
      <c r="F26" s="17">
        <f>[1]가야누리.특별전!V169</f>
        <v>28</v>
      </c>
      <c r="G26" s="17">
        <f>[1]가야누리.특별전!L169</f>
        <v>12</v>
      </c>
      <c r="H26" s="14">
        <f>SUM(E26:G26)</f>
        <v>162</v>
      </c>
      <c r="I26" s="17"/>
      <c r="J26" s="17"/>
      <c r="K26" s="18"/>
    </row>
    <row r="27" spans="2:11" ht="17.25" customHeight="1">
      <c r="B27" s="31">
        <v>7</v>
      </c>
      <c r="C27" s="19" t="s">
        <v>13</v>
      </c>
      <c r="D27" s="11">
        <f t="shared" ref="D27:K27" si="9">SUM(D28:D29)</f>
        <v>29130</v>
      </c>
      <c r="E27" s="11">
        <f t="shared" si="9"/>
        <v>13024</v>
      </c>
      <c r="F27" s="11">
        <f t="shared" si="9"/>
        <v>5436</v>
      </c>
      <c r="G27" s="11">
        <f t="shared" si="9"/>
        <v>7800</v>
      </c>
      <c r="H27" s="11">
        <f t="shared" si="9"/>
        <v>26260</v>
      </c>
      <c r="I27" s="11">
        <f t="shared" si="9"/>
        <v>2190</v>
      </c>
      <c r="J27" s="11">
        <f t="shared" si="9"/>
        <v>540</v>
      </c>
      <c r="K27" s="12">
        <f t="shared" si="9"/>
        <v>140</v>
      </c>
    </row>
    <row r="28" spans="2:11" ht="17.25" customHeight="1">
      <c r="B28" s="32"/>
      <c r="C28" s="20" t="s">
        <v>14</v>
      </c>
      <c r="D28" s="14">
        <f>SUM(H28:K28)</f>
        <v>28782</v>
      </c>
      <c r="E28" s="14">
        <f>SUM('[1]10월관람객현황'!D201:G201)</f>
        <v>12705</v>
      </c>
      <c r="F28" s="14">
        <f>[1]가야누리.특별전!M201-[1]가야누리.특별전!V201</f>
        <v>5412</v>
      </c>
      <c r="G28" s="14">
        <f>[1]가야누리.특별전!C201-[1]가야누리.특별전!L201</f>
        <v>7795</v>
      </c>
      <c r="H28" s="14">
        <f>SUM(E28:G28)</f>
        <v>25912</v>
      </c>
      <c r="I28" s="14">
        <f>'[1]10월관람객현황'!V201</f>
        <v>2190</v>
      </c>
      <c r="J28" s="14">
        <f>SUM('[1]10월관람객현황'!W201:Y201)</f>
        <v>540</v>
      </c>
      <c r="K28" s="15">
        <f>SUM('[1]10월관람객현황'!AA201:AB201)</f>
        <v>140</v>
      </c>
    </row>
    <row r="29" spans="2:11" ht="17.25" customHeight="1">
      <c r="B29" s="33"/>
      <c r="C29" s="21" t="s">
        <v>15</v>
      </c>
      <c r="D29" s="17">
        <f>SUM(E29:G29)</f>
        <v>348</v>
      </c>
      <c r="E29" s="17">
        <f>'[1]10월관람객현황'!H201</f>
        <v>319</v>
      </c>
      <c r="F29" s="17">
        <f>[1]가야누리.특별전!V201</f>
        <v>24</v>
      </c>
      <c r="G29" s="17">
        <f>[1]가야누리.특별전!L201</f>
        <v>5</v>
      </c>
      <c r="H29" s="14">
        <f>SUM(E29:G29)</f>
        <v>348</v>
      </c>
      <c r="I29" s="17"/>
      <c r="J29" s="17"/>
      <c r="K29" s="18"/>
    </row>
    <row r="30" spans="2:11" ht="17.25" customHeight="1">
      <c r="B30" s="31">
        <v>8</v>
      </c>
      <c r="C30" s="19" t="s">
        <v>13</v>
      </c>
      <c r="D30" s="11">
        <f t="shared" ref="D30:K30" si="10">SUM(D31:D32)</f>
        <v>50685</v>
      </c>
      <c r="E30" s="11">
        <f t="shared" si="10"/>
        <v>27363</v>
      </c>
      <c r="F30" s="11">
        <f t="shared" si="10"/>
        <v>6937</v>
      </c>
      <c r="G30" s="11">
        <f t="shared" si="10"/>
        <v>11463</v>
      </c>
      <c r="H30" s="11">
        <f t="shared" si="10"/>
        <v>45763</v>
      </c>
      <c r="I30" s="11">
        <f t="shared" si="10"/>
        <v>2658</v>
      </c>
      <c r="J30" s="11">
        <f t="shared" si="10"/>
        <v>2112</v>
      </c>
      <c r="K30" s="12">
        <f t="shared" si="10"/>
        <v>152</v>
      </c>
    </row>
    <row r="31" spans="2:11" ht="17.25" customHeight="1">
      <c r="B31" s="32"/>
      <c r="C31" s="20" t="s">
        <v>14</v>
      </c>
      <c r="D31" s="14">
        <f>SUM(H31:K31)</f>
        <v>50489</v>
      </c>
      <c r="E31" s="14">
        <f>SUM('[1]10월관람객현황'!D234:G234)</f>
        <v>27197</v>
      </c>
      <c r="F31" s="14">
        <f>[1]가야누리.특별전!M234-[1]가야누리.특별전!V234</f>
        <v>6918</v>
      </c>
      <c r="G31" s="14">
        <f>[1]가야누리.특별전!C234-[1]가야누리.특별전!L234</f>
        <v>11452</v>
      </c>
      <c r="H31" s="14">
        <f>SUM(E31:G31)</f>
        <v>45567</v>
      </c>
      <c r="I31" s="14">
        <f>'[1]10월관람객현황'!V234</f>
        <v>2658</v>
      </c>
      <c r="J31" s="14">
        <f>SUM('[1]10월관람객현황'!W234:Y234)</f>
        <v>2112</v>
      </c>
      <c r="K31" s="15">
        <f>SUM('[1]10월관람객현황'!AA234:AB234)</f>
        <v>152</v>
      </c>
    </row>
    <row r="32" spans="2:11" ht="17.25" customHeight="1">
      <c r="B32" s="33"/>
      <c r="C32" s="21" t="s">
        <v>15</v>
      </c>
      <c r="D32" s="17">
        <f>SUM(E32:G32)</f>
        <v>196</v>
      </c>
      <c r="E32" s="17">
        <f>'[1]10월관람객현황'!H234</f>
        <v>166</v>
      </c>
      <c r="F32" s="17">
        <f>[1]가야누리.특별전!V234</f>
        <v>19</v>
      </c>
      <c r="G32" s="17">
        <f>[1]가야누리.특별전!L234</f>
        <v>11</v>
      </c>
      <c r="H32" s="14">
        <f>SUM(E32:G32)</f>
        <v>196</v>
      </c>
      <c r="I32" s="17"/>
      <c r="J32" s="17"/>
      <c r="K32" s="18"/>
    </row>
    <row r="33" spans="2:11" ht="17.25" customHeight="1">
      <c r="B33" s="31">
        <v>9</v>
      </c>
      <c r="C33" s="22" t="s">
        <v>13</v>
      </c>
      <c r="D33" s="11">
        <f t="shared" ref="D33:K33" si="11">SUM(D34:D35)</f>
        <v>35457</v>
      </c>
      <c r="E33" s="11">
        <f t="shared" si="11"/>
        <v>23566</v>
      </c>
      <c r="F33" s="11">
        <f t="shared" si="11"/>
        <v>1895</v>
      </c>
      <c r="G33" s="11">
        <f t="shared" si="11"/>
        <v>0</v>
      </c>
      <c r="H33" s="11">
        <f t="shared" si="11"/>
        <v>25461</v>
      </c>
      <c r="I33" s="11">
        <f t="shared" si="11"/>
        <v>1507</v>
      </c>
      <c r="J33" s="11">
        <f t="shared" si="11"/>
        <v>6333</v>
      </c>
      <c r="K33" s="12">
        <f t="shared" si="11"/>
        <v>2156</v>
      </c>
    </row>
    <row r="34" spans="2:11" ht="17.25" customHeight="1">
      <c r="B34" s="32"/>
      <c r="C34" s="20" t="s">
        <v>14</v>
      </c>
      <c r="D34" s="14">
        <f>SUM(H34:K34)</f>
        <v>35279</v>
      </c>
      <c r="E34" s="14">
        <f>SUM('[1]10월관람객현황'!D267:G267)</f>
        <v>23428</v>
      </c>
      <c r="F34" s="14">
        <f>[1]가야누리.특별전!M267-[1]가야누리.특별전!V267</f>
        <v>1855</v>
      </c>
      <c r="G34" s="14">
        <f>[1]가야누리.특별전!C267-[1]가야누리.특별전!L267</f>
        <v>0</v>
      </c>
      <c r="H34" s="14">
        <f>SUM(E34:G34)</f>
        <v>25283</v>
      </c>
      <c r="I34" s="14">
        <f>'[1]10월관람객현황'!V267</f>
        <v>1507</v>
      </c>
      <c r="J34" s="14">
        <f>SUM('[1]10월관람객현황'!W267:Y267)</f>
        <v>6333</v>
      </c>
      <c r="K34" s="15">
        <f>SUM('[1]10월관람객현황'!AA267:AB267)</f>
        <v>2156</v>
      </c>
    </row>
    <row r="35" spans="2:11" ht="17.25" customHeight="1">
      <c r="B35" s="33"/>
      <c r="C35" s="23" t="s">
        <v>15</v>
      </c>
      <c r="D35" s="17">
        <f>SUM(E35:G35)</f>
        <v>178</v>
      </c>
      <c r="E35" s="17">
        <f>'[1]10월관람객현황'!H267</f>
        <v>138</v>
      </c>
      <c r="F35" s="17">
        <f>[1]가야누리.특별전!V267</f>
        <v>40</v>
      </c>
      <c r="G35" s="17">
        <f>[1]가야누리.특별전!L267</f>
        <v>0</v>
      </c>
      <c r="H35" s="14">
        <f>SUM(E35:G35)</f>
        <v>178</v>
      </c>
      <c r="I35" s="17"/>
      <c r="J35" s="17"/>
      <c r="K35" s="18"/>
    </row>
    <row r="36" spans="2:11" ht="19.5" customHeight="1">
      <c r="B36" s="31">
        <v>10</v>
      </c>
      <c r="C36" s="19" t="s">
        <v>13</v>
      </c>
      <c r="D36" s="17"/>
      <c r="E36" s="11"/>
      <c r="F36" s="11"/>
      <c r="G36" s="11"/>
      <c r="H36" s="11"/>
      <c r="I36" s="11"/>
      <c r="J36" s="11"/>
      <c r="K36" s="12"/>
    </row>
    <row r="37" spans="2:11" ht="17.25" customHeight="1">
      <c r="B37" s="32"/>
      <c r="C37" s="20" t="s">
        <v>14</v>
      </c>
      <c r="D37" s="14"/>
      <c r="E37" s="14"/>
      <c r="F37" s="14"/>
      <c r="G37" s="14"/>
      <c r="H37" s="14"/>
      <c r="I37" s="14"/>
      <c r="J37" s="14"/>
      <c r="K37" s="15"/>
    </row>
    <row r="38" spans="2:11" ht="17.25" customHeight="1">
      <c r="B38" s="33"/>
      <c r="C38" s="23" t="s">
        <v>15</v>
      </c>
      <c r="D38" s="17"/>
      <c r="E38" s="17"/>
      <c r="F38" s="17"/>
      <c r="G38" s="17"/>
      <c r="H38" s="14"/>
      <c r="I38" s="17"/>
      <c r="J38" s="17"/>
      <c r="K38" s="18"/>
    </row>
    <row r="39" spans="2:11" ht="17.25" customHeight="1">
      <c r="B39" s="31">
        <v>11</v>
      </c>
      <c r="C39" s="19" t="s">
        <v>13</v>
      </c>
      <c r="D39" s="11">
        <f t="shared" ref="D39:K39" si="12">SUM(D40:D41)</f>
        <v>0</v>
      </c>
      <c r="E39" s="11">
        <f t="shared" si="12"/>
        <v>0</v>
      </c>
      <c r="F39" s="11">
        <f t="shared" si="12"/>
        <v>0</v>
      </c>
      <c r="G39" s="11">
        <f t="shared" si="12"/>
        <v>0</v>
      </c>
      <c r="H39" s="11">
        <f t="shared" si="12"/>
        <v>0</v>
      </c>
      <c r="I39" s="11">
        <f t="shared" si="12"/>
        <v>0</v>
      </c>
      <c r="J39" s="11">
        <f t="shared" si="12"/>
        <v>0</v>
      </c>
      <c r="K39" s="12">
        <f t="shared" si="12"/>
        <v>0</v>
      </c>
    </row>
    <row r="40" spans="2:11" ht="17.25" customHeight="1">
      <c r="B40" s="32"/>
      <c r="C40" s="20" t="s">
        <v>14</v>
      </c>
      <c r="D40" s="14">
        <f>SUM(H40:K40)</f>
        <v>0</v>
      </c>
      <c r="E40" s="14">
        <f>SUM('[1]10월관람객현황'!D332:G332)</f>
        <v>0</v>
      </c>
      <c r="F40" s="14">
        <f>[1]가야누리.특별전!M332-[1]가야누리.특별전!V332</f>
        <v>0</v>
      </c>
      <c r="G40" s="14">
        <f>[1]가야누리.특별전!C332-[1]가야누리.특별전!L332</f>
        <v>0</v>
      </c>
      <c r="H40" s="14">
        <f>SUM(E40:G40)</f>
        <v>0</v>
      </c>
      <c r="I40" s="14">
        <f>'[1]10월관람객현황'!V332</f>
        <v>0</v>
      </c>
      <c r="J40" s="14">
        <f>SUM('[1]10월관람객현황'!W332:Y332)</f>
        <v>0</v>
      </c>
      <c r="K40" s="15">
        <f>SUM('[1]10월관람객현황'!AA332:AB332)</f>
        <v>0</v>
      </c>
    </row>
    <row r="41" spans="2:11" ht="17.25" customHeight="1">
      <c r="B41" s="33"/>
      <c r="C41" s="23" t="s">
        <v>15</v>
      </c>
      <c r="D41" s="17">
        <f>SUM(E41:G41)</f>
        <v>0</v>
      </c>
      <c r="E41" s="17">
        <f>'[1]10월관람객현황'!H332</f>
        <v>0</v>
      </c>
      <c r="F41" s="17">
        <f>[1]가야누리.특별전!V332</f>
        <v>0</v>
      </c>
      <c r="G41" s="17">
        <f>[1]가야누리.특별전!L332</f>
        <v>0</v>
      </c>
      <c r="H41" s="14">
        <f>SUM(E41:G41)</f>
        <v>0</v>
      </c>
      <c r="I41" s="17"/>
      <c r="J41" s="17"/>
      <c r="K41" s="18"/>
    </row>
    <row r="42" spans="2:11" ht="17.25" customHeight="1">
      <c r="B42" s="31">
        <v>12</v>
      </c>
      <c r="C42" s="19" t="s">
        <v>13</v>
      </c>
      <c r="D42" s="11">
        <f t="shared" ref="D42:K42" si="13">SUM(D43:D44)</f>
        <v>0</v>
      </c>
      <c r="E42" s="11">
        <f t="shared" si="13"/>
        <v>0</v>
      </c>
      <c r="F42" s="11">
        <f t="shared" si="13"/>
        <v>0</v>
      </c>
      <c r="G42" s="11">
        <f t="shared" si="13"/>
        <v>0</v>
      </c>
      <c r="H42" s="11">
        <f t="shared" si="13"/>
        <v>0</v>
      </c>
      <c r="I42" s="11">
        <f t="shared" si="13"/>
        <v>0</v>
      </c>
      <c r="J42" s="11">
        <f t="shared" si="13"/>
        <v>0</v>
      </c>
      <c r="K42" s="12">
        <f t="shared" si="13"/>
        <v>0</v>
      </c>
    </row>
    <row r="43" spans="2:11" ht="17.25" customHeight="1">
      <c r="B43" s="32"/>
      <c r="C43" s="20" t="s">
        <v>14</v>
      </c>
      <c r="D43" s="14">
        <f>SUM(H43:K43)</f>
        <v>0</v>
      </c>
      <c r="E43" s="14">
        <f>SUM('[1]10월관람객현황'!D364:G364)</f>
        <v>0</v>
      </c>
      <c r="F43" s="14">
        <f>[1]가야누리.특별전!M364-[1]가야누리.특별전!V364</f>
        <v>0</v>
      </c>
      <c r="G43" s="14">
        <f>[1]가야누리.특별전!C364-[1]가야누리.특별전!L364</f>
        <v>0</v>
      </c>
      <c r="H43" s="14">
        <f>SUM(E43:G43)</f>
        <v>0</v>
      </c>
      <c r="I43" s="14">
        <f>'[1]10월관람객현황'!V364</f>
        <v>0</v>
      </c>
      <c r="J43" s="14">
        <f>SUM('[1]10월관람객현황'!W364:Y364)</f>
        <v>0</v>
      </c>
      <c r="K43" s="15">
        <f>SUM('[1]10월관람객현황'!AA364:AB364)</f>
        <v>0</v>
      </c>
    </row>
    <row r="44" spans="2:11" ht="17.25" customHeight="1" thickBot="1">
      <c r="B44" s="34"/>
      <c r="C44" s="24" t="s">
        <v>15</v>
      </c>
      <c r="D44" s="25">
        <f>SUM(E44:G44)</f>
        <v>0</v>
      </c>
      <c r="E44" s="25">
        <f>'[1]10월관람객현황'!H364</f>
        <v>0</v>
      </c>
      <c r="F44" s="25">
        <f>[1]가야누리.특별전!V364</f>
        <v>0</v>
      </c>
      <c r="G44" s="25">
        <f>[1]가야누리.특별전!L364</f>
        <v>0</v>
      </c>
      <c r="H44" s="25">
        <f>SUM(E44:G44)</f>
        <v>0</v>
      </c>
      <c r="I44" s="25"/>
      <c r="J44" s="25"/>
      <c r="K44" s="26"/>
    </row>
    <row r="45" spans="2:11" ht="7.5" customHeight="1">
      <c r="B45" s="27"/>
      <c r="C45" s="28"/>
      <c r="D45" s="29"/>
      <c r="E45" s="30"/>
      <c r="F45" s="30"/>
      <c r="G45" s="30"/>
      <c r="H45" s="30"/>
      <c r="I45" s="30"/>
      <c r="J45" s="30"/>
      <c r="K45" s="30"/>
    </row>
  </sheetData>
  <mergeCells count="26"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  <mergeCell ref="F4:F5"/>
    <mergeCell ref="G4:G5"/>
    <mergeCell ref="H4:H5"/>
    <mergeCell ref="B6:B8"/>
    <mergeCell ref="B9:B11"/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2015-10-20T00:43:00Z</dcterms:created>
  <dcterms:modified xsi:type="dcterms:W3CDTF">2015-10-20T00:43:38Z</dcterms:modified>
</cp:coreProperties>
</file>