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D20" s="1"/>
  <c r="E20"/>
  <c r="H20" s="1"/>
  <c r="K19"/>
  <c r="J19"/>
  <c r="I19"/>
  <c r="G19"/>
  <c r="F19"/>
  <c r="E19"/>
  <c r="H19" s="1"/>
  <c r="K18"/>
  <c r="J18"/>
  <c r="I18"/>
  <c r="G18"/>
  <c r="F18"/>
  <c r="E18"/>
  <c r="H17"/>
  <c r="G17"/>
  <c r="F17"/>
  <c r="E17"/>
  <c r="D17"/>
  <c r="K16"/>
  <c r="J16"/>
  <c r="I16"/>
  <c r="G16"/>
  <c r="H16" s="1"/>
  <c r="F16"/>
  <c r="E16"/>
  <c r="K15"/>
  <c r="J15"/>
  <c r="I15"/>
  <c r="G15"/>
  <c r="F15"/>
  <c r="E15"/>
  <c r="G14"/>
  <c r="F14"/>
  <c r="E14"/>
  <c r="H14" s="1"/>
  <c r="K13"/>
  <c r="J13"/>
  <c r="I13"/>
  <c r="G13"/>
  <c r="F13"/>
  <c r="E13"/>
  <c r="H13" s="1"/>
  <c r="K12"/>
  <c r="J12"/>
  <c r="I12"/>
  <c r="G12"/>
  <c r="F12"/>
  <c r="E12"/>
  <c r="G11"/>
  <c r="F11"/>
  <c r="H11" s="1"/>
  <c r="E11"/>
  <c r="D11"/>
  <c r="K10"/>
  <c r="J10"/>
  <c r="I10"/>
  <c r="G10"/>
  <c r="F10"/>
  <c r="H10" s="1"/>
  <c r="E10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22" l="1"/>
  <c r="H21"/>
  <c r="D25"/>
  <c r="H24"/>
  <c r="D31"/>
  <c r="H30"/>
  <c r="D10"/>
  <c r="H9"/>
  <c r="H7"/>
  <c r="D16"/>
  <c r="D15" s="1"/>
  <c r="H15"/>
  <c r="D34"/>
  <c r="D33" s="1"/>
  <c r="H33"/>
  <c r="D13"/>
  <c r="D12" s="1"/>
  <c r="H12"/>
  <c r="D19"/>
  <c r="D18" s="1"/>
  <c r="H18"/>
  <c r="D37"/>
  <c r="D36" s="1"/>
  <c r="H36"/>
  <c r="D43"/>
  <c r="H42"/>
  <c r="H8"/>
  <c r="D32"/>
  <c r="D44"/>
  <c r="D14"/>
  <c r="D26"/>
  <c r="D38"/>
  <c r="D23"/>
  <c r="D35"/>
  <c r="D9" l="1"/>
  <c r="D7"/>
  <c r="D24"/>
  <c r="D42"/>
  <c r="H6"/>
  <c r="D8"/>
  <c r="D30"/>
  <c r="D21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<sst xmlns="http://schemas.openxmlformats.org/spreadsheetml/2006/main" count="53" uniqueCount="16">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</sst>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9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8월관람객현황"/>
      <sheetName val="단체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D71">
            <v>5776</v>
          </cell>
          <cell r="E71">
            <v>1342</v>
          </cell>
          <cell r="F71">
            <v>2366</v>
          </cell>
          <cell r="G71">
            <v>1210</v>
          </cell>
          <cell r="H71">
            <v>106</v>
          </cell>
          <cell r="V71">
            <v>263</v>
          </cell>
          <cell r="W71">
            <v>153</v>
          </cell>
          <cell r="X71">
            <v>0</v>
          </cell>
          <cell r="Y71">
            <v>370</v>
          </cell>
          <cell r="AA71">
            <v>0</v>
          </cell>
          <cell r="AB71">
            <v>216</v>
          </cell>
        </row>
        <row r="104">
          <cell r="D104">
            <v>8779</v>
          </cell>
          <cell r="E104">
            <v>2107</v>
          </cell>
          <cell r="F104">
            <v>3323</v>
          </cell>
          <cell r="G104">
            <v>9802</v>
          </cell>
          <cell r="H104">
            <v>267</v>
          </cell>
          <cell r="V104">
            <v>721</v>
          </cell>
          <cell r="W104">
            <v>1550</v>
          </cell>
          <cell r="X104">
            <v>0</v>
          </cell>
          <cell r="Y104">
            <v>200</v>
          </cell>
          <cell r="AA104">
            <v>1405</v>
          </cell>
          <cell r="AB104">
            <v>1820</v>
          </cell>
        </row>
        <row r="136">
          <cell r="D136">
            <v>9891</v>
          </cell>
          <cell r="E136">
            <v>1802</v>
          </cell>
          <cell r="F136">
            <v>3843</v>
          </cell>
          <cell r="G136">
            <v>6280</v>
          </cell>
          <cell r="H136">
            <v>223</v>
          </cell>
          <cell r="V136">
            <v>803</v>
          </cell>
          <cell r="W136">
            <v>7639</v>
          </cell>
          <cell r="X136">
            <v>0</v>
          </cell>
          <cell r="Y136">
            <v>395</v>
          </cell>
          <cell r="AA136">
            <v>450</v>
          </cell>
          <cell r="AB136">
            <v>612</v>
          </cell>
        </row>
        <row r="169">
          <cell r="D169">
            <v>6936</v>
          </cell>
          <cell r="E169">
            <v>1001</v>
          </cell>
          <cell r="F169">
            <v>2777</v>
          </cell>
          <cell r="G169">
            <v>3566</v>
          </cell>
          <cell r="H169">
            <v>234</v>
          </cell>
          <cell r="V169">
            <v>697</v>
          </cell>
          <cell r="W169">
            <v>1020</v>
          </cell>
          <cell r="X169">
            <v>0</v>
          </cell>
          <cell r="Y169">
            <v>390</v>
          </cell>
          <cell r="AA169">
            <v>0</v>
          </cell>
          <cell r="AB169">
            <v>1430</v>
          </cell>
        </row>
        <row r="201">
          <cell r="D201">
            <v>6770</v>
          </cell>
          <cell r="E201">
            <v>746</v>
          </cell>
          <cell r="F201">
            <v>2647</v>
          </cell>
          <cell r="G201">
            <v>1485</v>
          </cell>
          <cell r="H201">
            <v>150</v>
          </cell>
          <cell r="V201">
            <v>316</v>
          </cell>
          <cell r="W201">
            <v>2232</v>
          </cell>
          <cell r="X201">
            <v>0</v>
          </cell>
          <cell r="Y201">
            <v>240</v>
          </cell>
          <cell r="AA201">
            <v>509</v>
          </cell>
          <cell r="AB201">
            <v>0</v>
          </cell>
        </row>
        <row r="234">
          <cell r="D234">
            <v>9594</v>
          </cell>
          <cell r="E234">
            <v>915</v>
          </cell>
          <cell r="F234">
            <v>5230</v>
          </cell>
          <cell r="G234">
            <v>1349</v>
          </cell>
          <cell r="H234">
            <v>325</v>
          </cell>
          <cell r="V234">
            <v>323</v>
          </cell>
          <cell r="W234">
            <v>1763</v>
          </cell>
          <cell r="X234">
            <v>0</v>
          </cell>
          <cell r="Y234">
            <v>500</v>
          </cell>
          <cell r="AA234">
            <v>0</v>
          </cell>
          <cell r="AB234">
            <v>0</v>
          </cell>
        </row>
        <row r="267">
          <cell r="D267">
            <v>6968</v>
          </cell>
          <cell r="E267">
            <v>895</v>
          </cell>
          <cell r="F267">
            <v>2869</v>
          </cell>
          <cell r="G267">
            <v>5463</v>
          </cell>
          <cell r="H267">
            <v>225</v>
          </cell>
          <cell r="V267">
            <v>895</v>
          </cell>
          <cell r="W267">
            <v>5982</v>
          </cell>
          <cell r="X267">
            <v>0</v>
          </cell>
          <cell r="Y267">
            <v>530</v>
          </cell>
          <cell r="AA267">
            <v>211</v>
          </cell>
          <cell r="AB267">
            <v>671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6"/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C71">
            <v>4543</v>
          </cell>
          <cell r="L71">
            <v>11</v>
          </cell>
          <cell r="M71">
            <v>0</v>
          </cell>
          <cell r="V71">
            <v>0</v>
          </cell>
        </row>
        <row r="104">
          <cell r="C104">
            <v>10207</v>
          </cell>
          <cell r="L104">
            <v>3</v>
          </cell>
          <cell r="M104">
            <v>0</v>
          </cell>
          <cell r="V104">
            <v>0</v>
          </cell>
        </row>
        <row r="136">
          <cell r="C136">
            <v>7803</v>
          </cell>
          <cell r="L136">
            <v>14</v>
          </cell>
          <cell r="M136">
            <v>0</v>
          </cell>
          <cell r="V136">
            <v>0</v>
          </cell>
        </row>
        <row r="169">
          <cell r="C169">
            <v>6249</v>
          </cell>
          <cell r="L169">
            <v>2</v>
          </cell>
          <cell r="M169">
            <v>1772</v>
          </cell>
          <cell r="V169">
            <v>26</v>
          </cell>
        </row>
        <row r="201">
          <cell r="C201">
            <v>6593</v>
          </cell>
          <cell r="L201">
            <v>5</v>
          </cell>
          <cell r="M201">
            <v>3488</v>
          </cell>
          <cell r="V201">
            <v>27</v>
          </cell>
        </row>
        <row r="234">
          <cell r="C234">
            <v>8490</v>
          </cell>
          <cell r="L234">
            <v>15</v>
          </cell>
          <cell r="M234">
            <v>5647</v>
          </cell>
          <cell r="V234">
            <v>55</v>
          </cell>
        </row>
        <row r="267">
          <cell r="C267">
            <v>7199</v>
          </cell>
          <cell r="L267">
            <v>5</v>
          </cell>
          <cell r="M267">
            <v>2535</v>
          </cell>
          <cell r="V267">
            <v>37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21" activePane="bottomRight" state="frozen"/>
      <selection pane="topRight" activeCell="E1" sqref="E1"/>
      <selection pane="bottomLeft" activeCell="A12" sqref="A12"/>
      <selection pane="bottomRight" activeCell="F37" sqref="F37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260854</v>
      </c>
      <c r="E6" s="19">
        <f t="shared" ref="E6:K6" si="0">SUM(E9,E12,E15,E18,E21,E24,E27,E30,E33,E36,E39,E42)</f>
        <v>143956</v>
      </c>
      <c r="F6" s="19">
        <f>SUM(F9,F12,F15,F18,F21,F24,F27,F30,F33,F36,F39,F42)</f>
        <v>13442</v>
      </c>
      <c r="G6" s="19">
        <f t="shared" si="0"/>
        <v>63615</v>
      </c>
      <c r="H6" s="19">
        <f t="shared" si="0"/>
        <v>221013</v>
      </c>
      <c r="I6" s="19">
        <f>SUM(I9,I12,I15,I18,I21,I24,I27,I30,I33,I36,I39,I42)</f>
        <v>4191</v>
      </c>
      <c r="J6" s="19">
        <f>SUM(J9,J12,J15,J18,J21,J24,J27,J30,J33,J36,J39,J42)</f>
        <v>28216</v>
      </c>
      <c r="K6" s="20">
        <f t="shared" si="0"/>
        <v>7434</v>
      </c>
    </row>
    <row r="7" spans="2:15" ht="16.5" customHeight="1">
      <c r="B7" s="17"/>
      <c r="C7" s="21" t="s">
        <v>14</v>
      </c>
      <c r="D7" s="22">
        <f>SUM(D10,D13,D16,D19,D22,D25,D28,D31,D34,D37,D40,D43)</f>
        <v>258950</v>
      </c>
      <c r="E7" s="22">
        <f>SUM(E10,E13,E16,E19,E22,E25,E28,E31,E34,E37,E40,E43)</f>
        <v>142254</v>
      </c>
      <c r="F7" s="22">
        <f t="shared" ref="F7:K7" si="1">SUM(F10,F13,F16,F19,F22,F25,F28,F31,F34,F37,F40,F43)</f>
        <v>13297</v>
      </c>
      <c r="G7" s="22">
        <f t="shared" si="1"/>
        <v>63558</v>
      </c>
      <c r="H7" s="22">
        <f t="shared" si="1"/>
        <v>219109</v>
      </c>
      <c r="I7" s="22">
        <f t="shared" si="1"/>
        <v>4191</v>
      </c>
      <c r="J7" s="22">
        <f t="shared" si="1"/>
        <v>28216</v>
      </c>
      <c r="K7" s="23">
        <f t="shared" si="1"/>
        <v>7434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1904</v>
      </c>
      <c r="E8" s="22">
        <f t="shared" si="2"/>
        <v>1702</v>
      </c>
      <c r="F8" s="22">
        <f t="shared" si="2"/>
        <v>145</v>
      </c>
      <c r="G8" s="22">
        <f t="shared" si="2"/>
        <v>57</v>
      </c>
      <c r="H8" s="22">
        <f t="shared" si="2"/>
        <v>1904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SUM('[1]8월관람객현황'!D7:G7)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'[1]8월관람객현황'!V7</f>
        <v>87</v>
      </c>
      <c r="J10" s="32">
        <f>SUM('[1]8월관람객현황'!W7:Y7)</f>
        <v>640</v>
      </c>
      <c r="K10" s="33">
        <f>SUM('[1]8월관람객현황'!AA7:AB7)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'[1]8월관람객현황'!H7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20809</v>
      </c>
      <c r="E12" s="28">
        <f t="shared" si="4"/>
        <v>10924</v>
      </c>
      <c r="F12" s="28">
        <f t="shared" si="4"/>
        <v>0</v>
      </c>
      <c r="G12" s="28">
        <f t="shared" si="4"/>
        <v>5187</v>
      </c>
      <c r="H12" s="28">
        <f t="shared" si="4"/>
        <v>16111</v>
      </c>
      <c r="I12" s="28">
        <f t="shared" si="4"/>
        <v>86</v>
      </c>
      <c r="J12" s="28">
        <f t="shared" si="4"/>
        <v>4612</v>
      </c>
      <c r="K12" s="29">
        <f t="shared" si="4"/>
        <v>0</v>
      </c>
    </row>
    <row r="13" spans="2:15" ht="17.25" customHeight="1">
      <c r="B13" s="30"/>
      <c r="C13" s="31" t="s">
        <v>14</v>
      </c>
      <c r="D13" s="32">
        <f>SUM(H13:K13)</f>
        <v>20738</v>
      </c>
      <c r="E13" s="32">
        <f>SUM('[1]8월관람객현황'!D40:G40)</f>
        <v>10853</v>
      </c>
      <c r="F13" s="32">
        <f>[1]가야누리.특별전!M40-[1]가야누리.특별전!V40</f>
        <v>0</v>
      </c>
      <c r="G13" s="32">
        <f>[1]가야누리.특별전!C40-[1]가야누리.특별전!L40</f>
        <v>5187</v>
      </c>
      <c r="H13" s="32">
        <f>SUM(E13:G13)</f>
        <v>16040</v>
      </c>
      <c r="I13" s="32">
        <f>'[1]8월관람객현황'!V40</f>
        <v>86</v>
      </c>
      <c r="J13" s="32">
        <f>SUM('[1]8월관람객현황'!W40:Y40)</f>
        <v>4612</v>
      </c>
      <c r="K13" s="33">
        <f>SUM('[1]8월관람객현황'!AA40:AB40)</f>
        <v>0</v>
      </c>
    </row>
    <row r="14" spans="2:15" ht="17.25" customHeight="1">
      <c r="B14" s="34"/>
      <c r="C14" s="35" t="s">
        <v>15</v>
      </c>
      <c r="D14" s="36">
        <f>SUM(E14:G14)</f>
        <v>71</v>
      </c>
      <c r="E14" s="36">
        <f>'[1]8월관람객현황'!H40</f>
        <v>71</v>
      </c>
      <c r="F14" s="36">
        <f>[1]가야누리.특별전!V40</f>
        <v>0</v>
      </c>
      <c r="G14" s="36">
        <f>[1]가야누리.특별전!L40</f>
        <v>0</v>
      </c>
      <c r="H14" s="32">
        <f>SUM(E14:G14)</f>
        <v>71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16345</v>
      </c>
      <c r="E15" s="28">
        <f t="shared" si="5"/>
        <v>10800</v>
      </c>
      <c r="F15" s="28">
        <f t="shared" si="5"/>
        <v>0</v>
      </c>
      <c r="G15" s="28">
        <f t="shared" si="5"/>
        <v>4543</v>
      </c>
      <c r="H15" s="28">
        <f t="shared" si="5"/>
        <v>15343</v>
      </c>
      <c r="I15" s="28">
        <f t="shared" si="5"/>
        <v>263</v>
      </c>
      <c r="J15" s="28">
        <f t="shared" si="5"/>
        <v>523</v>
      </c>
      <c r="K15" s="29">
        <f t="shared" si="5"/>
        <v>216</v>
      </c>
    </row>
    <row r="16" spans="2:15" ht="17.25" customHeight="1">
      <c r="B16" s="40"/>
      <c r="C16" s="41" t="s">
        <v>14</v>
      </c>
      <c r="D16" s="32">
        <f>SUM(H16:K16)</f>
        <v>16228</v>
      </c>
      <c r="E16" s="32">
        <f>SUM('[1]8월관람객현황'!D71:G71)</f>
        <v>10694</v>
      </c>
      <c r="F16" s="32">
        <f>[1]가야누리.특별전!M71-[1]가야누리.특별전!V71</f>
        <v>0</v>
      </c>
      <c r="G16" s="32">
        <f>[1]가야누리.특별전!C71-[1]가야누리.특별전!L71</f>
        <v>4532</v>
      </c>
      <c r="H16" s="32">
        <f>SUM(E16:G16)</f>
        <v>15226</v>
      </c>
      <c r="I16" s="32">
        <f>'[1]8월관람객현황'!V71</f>
        <v>263</v>
      </c>
      <c r="J16" s="32">
        <f>SUM('[1]8월관람객현황'!W71:Y71)</f>
        <v>523</v>
      </c>
      <c r="K16" s="33">
        <f>SUM('[1]8월관람객현황'!AA71:AB71)</f>
        <v>216</v>
      </c>
    </row>
    <row r="17" spans="2:11" ht="17.25" customHeight="1">
      <c r="B17" s="42"/>
      <c r="C17" s="43" t="s">
        <v>15</v>
      </c>
      <c r="D17" s="36">
        <f>SUM(E17:G17)</f>
        <v>117</v>
      </c>
      <c r="E17" s="36">
        <f>'[1]8월관람객현황'!H71</f>
        <v>106</v>
      </c>
      <c r="F17" s="36">
        <f>[1]가야누리.특별전!V71</f>
        <v>0</v>
      </c>
      <c r="G17" s="36">
        <f>[1]가야누리.특별전!L71</f>
        <v>11</v>
      </c>
      <c r="H17" s="32">
        <f>SUM(E17:G17)</f>
        <v>117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40181</v>
      </c>
      <c r="E18" s="28">
        <f t="shared" si="6"/>
        <v>24278</v>
      </c>
      <c r="F18" s="28">
        <f t="shared" si="6"/>
        <v>0</v>
      </c>
      <c r="G18" s="28">
        <f t="shared" si="6"/>
        <v>10207</v>
      </c>
      <c r="H18" s="28">
        <f t="shared" si="6"/>
        <v>34485</v>
      </c>
      <c r="I18" s="28">
        <f t="shared" si="6"/>
        <v>721</v>
      </c>
      <c r="J18" s="28">
        <f t="shared" si="6"/>
        <v>1750</v>
      </c>
      <c r="K18" s="29">
        <f t="shared" si="6"/>
        <v>3225</v>
      </c>
    </row>
    <row r="19" spans="2:11" ht="17.25" customHeight="1">
      <c r="B19" s="40"/>
      <c r="C19" s="41" t="s">
        <v>14</v>
      </c>
      <c r="D19" s="32">
        <f>SUM(H19:K19)</f>
        <v>39911</v>
      </c>
      <c r="E19" s="32">
        <f>SUM('[1]8월관람객현황'!D104:G104)</f>
        <v>24011</v>
      </c>
      <c r="F19" s="32">
        <f>[1]가야누리.특별전!M104-[1]가야누리.특별전!V104</f>
        <v>0</v>
      </c>
      <c r="G19" s="32">
        <f>[1]가야누리.특별전!C104-[1]가야누리.특별전!L104</f>
        <v>10204</v>
      </c>
      <c r="H19" s="32">
        <f>SUM(E19:G19)</f>
        <v>34215</v>
      </c>
      <c r="I19" s="32">
        <f>'[1]8월관람객현황'!V104</f>
        <v>721</v>
      </c>
      <c r="J19" s="32">
        <f>SUM('[1]8월관람객현황'!W104:Y104)</f>
        <v>1750</v>
      </c>
      <c r="K19" s="33">
        <f>SUM('[1]8월관람객현황'!AA104:AB104)</f>
        <v>3225</v>
      </c>
    </row>
    <row r="20" spans="2:11" ht="17.25" customHeight="1">
      <c r="B20" s="42"/>
      <c r="C20" s="43" t="s">
        <v>15</v>
      </c>
      <c r="D20" s="36">
        <f>SUM(E20:G20)</f>
        <v>270</v>
      </c>
      <c r="E20" s="36">
        <f>'[1]8월관람객현황'!H104</f>
        <v>267</v>
      </c>
      <c r="F20" s="36">
        <f>[1]가야누리.특별전!V104</f>
        <v>0</v>
      </c>
      <c r="G20" s="36">
        <f>[1]가야누리.특별전!L104</f>
        <v>3</v>
      </c>
      <c r="H20" s="32">
        <f>SUM(E20:G20)</f>
        <v>270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39741</v>
      </c>
      <c r="E21" s="28">
        <f t="shared" si="7"/>
        <v>22039</v>
      </c>
      <c r="F21" s="28">
        <f t="shared" si="7"/>
        <v>0</v>
      </c>
      <c r="G21" s="28">
        <f t="shared" si="7"/>
        <v>7803</v>
      </c>
      <c r="H21" s="28">
        <f t="shared" si="7"/>
        <v>29842</v>
      </c>
      <c r="I21" s="28">
        <f t="shared" si="7"/>
        <v>803</v>
      </c>
      <c r="J21" s="28">
        <f t="shared" si="7"/>
        <v>8034</v>
      </c>
      <c r="K21" s="29">
        <f t="shared" si="7"/>
        <v>1062</v>
      </c>
    </row>
    <row r="22" spans="2:11" ht="17.25" customHeight="1">
      <c r="B22" s="40"/>
      <c r="C22" s="41" t="s">
        <v>14</v>
      </c>
      <c r="D22" s="32">
        <f>SUM(H22:K22)</f>
        <v>39504</v>
      </c>
      <c r="E22" s="32">
        <f>SUM('[1]8월관람객현황'!D136:G136)</f>
        <v>21816</v>
      </c>
      <c r="F22" s="32">
        <f>[1]가야누리.특별전!M136-[1]가야누리.특별전!V136</f>
        <v>0</v>
      </c>
      <c r="G22" s="32">
        <f>[1]가야누리.특별전!C136-[1]가야누리.특별전!L136</f>
        <v>7789</v>
      </c>
      <c r="H22" s="32">
        <f>SUM(E22:G22)</f>
        <v>29605</v>
      </c>
      <c r="I22" s="32">
        <f>'[1]8월관람객현황'!V136</f>
        <v>803</v>
      </c>
      <c r="J22" s="32">
        <f>SUM('[1]8월관람객현황'!W136:Y136)</f>
        <v>8034</v>
      </c>
      <c r="K22" s="33">
        <f>SUM('[1]8월관람객현황'!AA136:AB136)</f>
        <v>1062</v>
      </c>
    </row>
    <row r="23" spans="2:11" ht="17.25" customHeight="1">
      <c r="B23" s="42"/>
      <c r="C23" s="43" t="s">
        <v>15</v>
      </c>
      <c r="D23" s="36">
        <f>SUM(E23:G23)</f>
        <v>237</v>
      </c>
      <c r="E23" s="36">
        <f>'[1]8월관람객현황'!H136</f>
        <v>223</v>
      </c>
      <c r="F23" s="36">
        <f>[1]가야누리.특별전!V136</f>
        <v>0</v>
      </c>
      <c r="G23" s="36">
        <f>[1]가야누리.특별전!L136</f>
        <v>14</v>
      </c>
      <c r="H23" s="32">
        <f>SUM(E23:G23)</f>
        <v>237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26072</v>
      </c>
      <c r="E24" s="28">
        <f t="shared" si="8"/>
        <v>14514</v>
      </c>
      <c r="F24" s="28">
        <f t="shared" si="8"/>
        <v>1772</v>
      </c>
      <c r="G24" s="28">
        <f t="shared" si="8"/>
        <v>6249</v>
      </c>
      <c r="H24" s="28">
        <f t="shared" si="8"/>
        <v>22535</v>
      </c>
      <c r="I24" s="28">
        <f t="shared" si="8"/>
        <v>697</v>
      </c>
      <c r="J24" s="28">
        <f t="shared" si="8"/>
        <v>1410</v>
      </c>
      <c r="K24" s="29">
        <f t="shared" si="8"/>
        <v>1430</v>
      </c>
    </row>
    <row r="25" spans="2:11" ht="17.25" customHeight="1">
      <c r="B25" s="40"/>
      <c r="C25" s="41" t="s">
        <v>14</v>
      </c>
      <c r="D25" s="32">
        <f>SUM(H25:K25)</f>
        <v>25810</v>
      </c>
      <c r="E25" s="32">
        <f>SUM('[1]8월관람객현황'!D169:G169)</f>
        <v>14280</v>
      </c>
      <c r="F25" s="32">
        <f>[1]가야누리.특별전!M169-[1]가야누리.특별전!V169</f>
        <v>1746</v>
      </c>
      <c r="G25" s="32">
        <f>[1]가야누리.특별전!C169-[1]가야누리.특별전!L169</f>
        <v>6247</v>
      </c>
      <c r="H25" s="32">
        <f>SUM(E25:G25)</f>
        <v>22273</v>
      </c>
      <c r="I25" s="32">
        <f>'[1]8월관람객현황'!V169</f>
        <v>697</v>
      </c>
      <c r="J25" s="32">
        <f>SUM('[1]8월관람객현황'!W169:Y169)</f>
        <v>1410</v>
      </c>
      <c r="K25" s="33">
        <f>SUM('[1]8월관람객현황'!AA169:AB169)</f>
        <v>1430</v>
      </c>
    </row>
    <row r="26" spans="2:11" ht="17.25" customHeight="1">
      <c r="B26" s="42"/>
      <c r="C26" s="43" t="s">
        <v>15</v>
      </c>
      <c r="D26" s="36">
        <f>SUM(E26:G26)</f>
        <v>262</v>
      </c>
      <c r="E26" s="36">
        <f>'[1]8월관람객현황'!H169</f>
        <v>234</v>
      </c>
      <c r="F26" s="36">
        <f>[1]가야누리.특별전!V169</f>
        <v>26</v>
      </c>
      <c r="G26" s="36">
        <f>[1]가야누리.특별전!L169</f>
        <v>2</v>
      </c>
      <c r="H26" s="32">
        <f>SUM(E26:G26)</f>
        <v>262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25176</v>
      </c>
      <c r="E27" s="28">
        <f t="shared" si="9"/>
        <v>11798</v>
      </c>
      <c r="F27" s="28">
        <f t="shared" si="9"/>
        <v>3488</v>
      </c>
      <c r="G27" s="28">
        <f t="shared" si="9"/>
        <v>6593</v>
      </c>
      <c r="H27" s="28">
        <f t="shared" si="9"/>
        <v>21879</v>
      </c>
      <c r="I27" s="28">
        <f t="shared" si="9"/>
        <v>316</v>
      </c>
      <c r="J27" s="28">
        <f t="shared" si="9"/>
        <v>2472</v>
      </c>
      <c r="K27" s="29">
        <f t="shared" si="9"/>
        <v>509</v>
      </c>
    </row>
    <row r="28" spans="2:11" ht="17.25" customHeight="1">
      <c r="B28" s="40"/>
      <c r="C28" s="41" t="s">
        <v>14</v>
      </c>
      <c r="D28" s="32">
        <f>SUM(H28:K28)</f>
        <v>24994</v>
      </c>
      <c r="E28" s="32">
        <f>SUM('[1]8월관람객현황'!D201:G201)</f>
        <v>11648</v>
      </c>
      <c r="F28" s="32">
        <f>[1]가야누리.특별전!M201-[1]가야누리.특별전!V201</f>
        <v>3461</v>
      </c>
      <c r="G28" s="32">
        <f>[1]가야누리.특별전!C201-[1]가야누리.특별전!L201</f>
        <v>6588</v>
      </c>
      <c r="H28" s="32">
        <f>SUM(E28:G28)</f>
        <v>21697</v>
      </c>
      <c r="I28" s="32">
        <f>'[1]8월관람객현황'!V201</f>
        <v>316</v>
      </c>
      <c r="J28" s="32">
        <f>SUM('[1]8월관람객현황'!W201:Y201)</f>
        <v>2472</v>
      </c>
      <c r="K28" s="33">
        <f>SUM('[1]8월관람객현황'!AA201:AB201)</f>
        <v>509</v>
      </c>
    </row>
    <row r="29" spans="2:11" ht="17.25" customHeight="1">
      <c r="B29" s="42"/>
      <c r="C29" s="43" t="s">
        <v>15</v>
      </c>
      <c r="D29" s="36">
        <f>SUM(E29:G29)</f>
        <v>182</v>
      </c>
      <c r="E29" s="36">
        <f>'[1]8월관람객현황'!H201</f>
        <v>150</v>
      </c>
      <c r="F29" s="36">
        <f>[1]가야누리.특별전!V201</f>
        <v>27</v>
      </c>
      <c r="G29" s="36">
        <f>[1]가야누리.특별전!L201</f>
        <v>5</v>
      </c>
      <c r="H29" s="32">
        <f>SUM(E29:G29)</f>
        <v>182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34136</v>
      </c>
      <c r="E30" s="28">
        <f t="shared" si="10"/>
        <v>17413</v>
      </c>
      <c r="F30" s="28">
        <f t="shared" si="10"/>
        <v>5647</v>
      </c>
      <c r="G30" s="28">
        <f t="shared" si="10"/>
        <v>8490</v>
      </c>
      <c r="H30" s="28">
        <f t="shared" si="10"/>
        <v>31550</v>
      </c>
      <c r="I30" s="28">
        <f t="shared" si="10"/>
        <v>323</v>
      </c>
      <c r="J30" s="28">
        <f t="shared" si="10"/>
        <v>2263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33741</v>
      </c>
      <c r="E31" s="32">
        <f>SUM('[1]8월관람객현황'!D234:G234)</f>
        <v>17088</v>
      </c>
      <c r="F31" s="32">
        <f>[1]가야누리.특별전!M234-[1]가야누리.특별전!V234</f>
        <v>5592</v>
      </c>
      <c r="G31" s="32">
        <f>[1]가야누리.특별전!C234-[1]가야누리.특별전!L234</f>
        <v>8475</v>
      </c>
      <c r="H31" s="32">
        <f>SUM(E31:G31)</f>
        <v>31155</v>
      </c>
      <c r="I31" s="32">
        <f>'[1]8월관람객현황'!V234</f>
        <v>323</v>
      </c>
      <c r="J31" s="32">
        <f>SUM('[1]8월관람객현황'!W234:Y234)</f>
        <v>2263</v>
      </c>
      <c r="K31" s="33">
        <f>SUM('[1]8월관람객현황'!AA234:AB234)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395</v>
      </c>
      <c r="E32" s="36">
        <f>'[1]8월관람객현황'!H234</f>
        <v>325</v>
      </c>
      <c r="F32" s="36">
        <f>[1]가야누리.특별전!V234</f>
        <v>55</v>
      </c>
      <c r="G32" s="36">
        <f>[1]가야누리.특별전!L234</f>
        <v>15</v>
      </c>
      <c r="H32" s="32">
        <f>SUM(E32:G32)</f>
        <v>395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34443</v>
      </c>
      <c r="E33" s="28">
        <f t="shared" si="11"/>
        <v>16420</v>
      </c>
      <c r="F33" s="28">
        <f t="shared" si="11"/>
        <v>2535</v>
      </c>
      <c r="G33" s="28">
        <f t="shared" si="11"/>
        <v>7199</v>
      </c>
      <c r="H33" s="28">
        <f t="shared" si="11"/>
        <v>26154</v>
      </c>
      <c r="I33" s="28">
        <f t="shared" si="11"/>
        <v>895</v>
      </c>
      <c r="J33" s="28">
        <f t="shared" si="11"/>
        <v>6512</v>
      </c>
      <c r="K33" s="29">
        <f t="shared" si="11"/>
        <v>882</v>
      </c>
    </row>
    <row r="34" spans="2:11" ht="17.25" customHeight="1">
      <c r="B34" s="40"/>
      <c r="C34" s="41" t="s">
        <v>14</v>
      </c>
      <c r="D34" s="32">
        <f>SUM(H34:K34)</f>
        <v>34176</v>
      </c>
      <c r="E34" s="32">
        <f>SUM('[1]8월관람객현황'!D267:G267)</f>
        <v>16195</v>
      </c>
      <c r="F34" s="32">
        <f>[1]가야누리.특별전!M267-[1]가야누리.특별전!V267</f>
        <v>2498</v>
      </c>
      <c r="G34" s="32">
        <f>[1]가야누리.특별전!C267-[1]가야누리.특별전!L267</f>
        <v>7194</v>
      </c>
      <c r="H34" s="32">
        <f>SUM(E34:G34)</f>
        <v>25887</v>
      </c>
      <c r="I34" s="32">
        <f>'[1]8월관람객현황'!V267</f>
        <v>895</v>
      </c>
      <c r="J34" s="32">
        <f>SUM('[1]8월관람객현황'!W267:Y267)</f>
        <v>6512</v>
      </c>
      <c r="K34" s="33">
        <f>SUM('[1]8월관람객현황'!AA267:AB267)</f>
        <v>882</v>
      </c>
    </row>
    <row r="35" spans="2:11" ht="17.25" customHeight="1">
      <c r="B35" s="42"/>
      <c r="C35" s="45" t="s">
        <v>15</v>
      </c>
      <c r="D35" s="36">
        <f>SUM(E35:G35)</f>
        <v>267</v>
      </c>
      <c r="E35" s="36">
        <f>'[1]8월관람객현황'!H267</f>
        <v>225</v>
      </c>
      <c r="F35" s="36">
        <f>[1]가야누리.특별전!V267</f>
        <v>37</v>
      </c>
      <c r="G35" s="36">
        <f>[1]가야누리.특별전!L267</f>
        <v>5</v>
      </c>
      <c r="H35" s="32">
        <f>SUM(E35:G35)</f>
        <v>267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2">SUM(E37:E38)</f>
        <v>0</v>
      </c>
      <c r="F36" s="28">
        <f t="shared" si="12"/>
        <v>0</v>
      </c>
      <c r="G36" s="28">
        <f t="shared" si="12"/>
        <v>0</v>
      </c>
      <c r="H36" s="28">
        <f t="shared" si="12"/>
        <v>0</v>
      </c>
      <c r="I36" s="28">
        <f t="shared" si="12"/>
        <v>0</v>
      </c>
      <c r="J36" s="28">
        <f t="shared" si="12"/>
        <v>0</v>
      </c>
      <c r="K36" s="29">
        <f t="shared" si="12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SUM('[1]8월관람객현황'!D299:G299)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'[1]8월관람객현황'!V299</f>
        <v>0</v>
      </c>
      <c r="J37" s="32">
        <f>SUM('[1]8월관람객현황'!W299:Y299)</f>
        <v>0</v>
      </c>
      <c r="K37" s="33">
        <f>SUM('[1]8월관람객현황'!AA299:AB299)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'[1]8월관람객현황'!H299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0</v>
      </c>
      <c r="E39" s="28">
        <f t="shared" si="13"/>
        <v>0</v>
      </c>
      <c r="F39" s="28">
        <f t="shared" si="13"/>
        <v>0</v>
      </c>
      <c r="G39" s="28">
        <f t="shared" si="13"/>
        <v>0</v>
      </c>
      <c r="H39" s="28">
        <f t="shared" si="13"/>
        <v>0</v>
      </c>
      <c r="I39" s="28">
        <f t="shared" si="13"/>
        <v>0</v>
      </c>
      <c r="J39" s="28">
        <f t="shared" si="13"/>
        <v>0</v>
      </c>
      <c r="K39" s="29">
        <f t="shared" si="13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SUM('[1]8월관람객현황'!D332:G332)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'[1]8월관람객현황'!V332</f>
        <v>0</v>
      </c>
      <c r="J40" s="32">
        <f>SUM('[1]8월관람객현황'!W332:Y332)</f>
        <v>0</v>
      </c>
      <c r="K40" s="33">
        <f>SUM('[1]8월관람객현황'!AA332:AB332)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'[1]8월관람객현황'!H332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0</v>
      </c>
      <c r="E42" s="28">
        <f t="shared" si="14"/>
        <v>0</v>
      </c>
      <c r="F42" s="28">
        <f t="shared" si="14"/>
        <v>0</v>
      </c>
      <c r="G42" s="28">
        <f t="shared" si="14"/>
        <v>0</v>
      </c>
      <c r="H42" s="28">
        <f t="shared" si="14"/>
        <v>0</v>
      </c>
      <c r="I42" s="28">
        <f t="shared" si="14"/>
        <v>0</v>
      </c>
      <c r="J42" s="28">
        <f t="shared" si="14"/>
        <v>0</v>
      </c>
      <c r="K42" s="29">
        <f t="shared" si="14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SUM('[1]8월관람객현황'!D364:G364)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'[1]8월관람객현황'!V364</f>
        <v>0</v>
      </c>
      <c r="J43" s="32">
        <f>SUM('[1]8월관람객현황'!W364:Y364)</f>
        <v>0</v>
      </c>
      <c r="K43" s="33">
        <f>SUM('[1]8월관람객현황'!AA364:AB364)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'[1]8월관람객현황'!H364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2016-10-01T05:57:07Z</dcterms:created>
  <dcterms:modified xsi:type="dcterms:W3CDTF">2016-10-01T05:57:42Z</dcterms:modified>
</cp:coreProperties>
</file>